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ddeleni analyz a koordinace vedy\_Spolecne\Prac_skupina ROZPOČET\ROZPOČET 2026-2028\412_RVVI_2025-05-30\412 Ax Návrh výdajů VaVaI 2026+\Pril 1 Kompletni material na vladu_pro 412.RVVI\"/>
    </mc:Choice>
  </mc:AlternateContent>
  <xr:revisionPtr revIDLastSave="0" documentId="13_ncr:1_{D28B4964-3E92-4214-BC81-A1E7F39A57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II. F Souhrn" sheetId="14" r:id="rId1"/>
    <sheet name="MZV" sheetId="8" r:id="rId2"/>
    <sheet name="MO" sheetId="3" r:id="rId3"/>
    <sheet name="MPSV" sheetId="4" r:id="rId4"/>
    <sheet name="MV" sheetId="11" r:id="rId5"/>
    <sheet name="MŽP" sheetId="7" r:id="rId6"/>
    <sheet name="MPO" sheetId="13" r:id="rId7"/>
    <sheet name="MD" sheetId="12" r:id="rId8"/>
    <sheet name="MZe" sheetId="6" r:id="rId9"/>
    <sheet name="MSMT" sheetId="10" r:id="rId10"/>
    <sheet name="MK" sheetId="2" r:id="rId11"/>
    <sheet name="MZd" sheetId="5" r:id="rId12"/>
    <sheet name="ČÚZK" sheetId="15" r:id="rId13"/>
    <sheet name="AV" sheetId="1" r:id="rId14"/>
  </sheets>
  <definedNames>
    <definedName name="_xlnm._FilterDatabase" localSheetId="0" hidden="1">'III. F Souhrn'!$A$1:$I$17</definedName>
    <definedName name="_xlnm._FilterDatabase" localSheetId="6" hidden="1">MPO!$B$4:$I$19</definedName>
    <definedName name="_xlnm._FilterDatabase" localSheetId="9" hidden="1">MSMT!$B$6:$C$34</definedName>
    <definedName name="_xlnm._FilterDatabase" localSheetId="4" hidden="1">MV!$B$4:$C$12</definedName>
    <definedName name="_xlnm.Print_Titles" localSheetId="13">AV!$4:$4</definedName>
    <definedName name="_xlnm.Print_Titles" localSheetId="9">MSMT!$3:$4</definedName>
    <definedName name="_xlnm.Print_Area" localSheetId="13">AV!$B$1:$O$61</definedName>
    <definedName name="_xlnm.Print_Area" localSheetId="12">ČÚZK!$B$1:$O$13</definedName>
    <definedName name="_xlnm.Print_Area" localSheetId="0">'III. F Souhrn'!$A$1:$S$25</definedName>
    <definedName name="_xlnm.Print_Area" localSheetId="7">MD!$B$1:$O$8</definedName>
    <definedName name="_xlnm.Print_Area" localSheetId="10">MK!$B$1:$O$27</definedName>
    <definedName name="_xlnm.Print_Area" localSheetId="2">MO!$B$1:$O$13</definedName>
    <definedName name="_xlnm.Print_Area" localSheetId="6">MPO!$B$1:$O$25</definedName>
    <definedName name="_xlnm.Print_Area" localSheetId="3">MPSV!$B$1:$O$14</definedName>
    <definedName name="_xlnm.Print_Area" localSheetId="9">MSMT!$B$1:$O$48</definedName>
    <definedName name="_xlnm.Print_Area" localSheetId="4">MV!$B$1:$O$18</definedName>
    <definedName name="_xlnm.Print_Area" localSheetId="11">MZd!$B$1:$O$27</definedName>
    <definedName name="_xlnm.Print_Area" localSheetId="8">MZe!$B$1:$O$30</definedName>
    <definedName name="_xlnm.Print_Area" localSheetId="1">MZV!$B$1:$O$8</definedName>
    <definedName name="_xlnm.Print_Area" localSheetId="5">MŽP!$B$1:$O$13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4" i="11" l="1"/>
  <c r="U8" i="14" s="1"/>
  <c r="P14" i="11"/>
  <c r="O8" i="4"/>
  <c r="P8" i="4"/>
  <c r="Q8" i="4"/>
  <c r="N8" i="4"/>
  <c r="U7" i="14"/>
  <c r="S14" i="14"/>
  <c r="Q59" i="1"/>
  <c r="U17" i="14" s="1"/>
  <c r="P59" i="1"/>
  <c r="Q6" i="15"/>
  <c r="P6" i="15"/>
  <c r="Q24" i="5"/>
  <c r="U15" i="14" s="1"/>
  <c r="P24" i="5"/>
  <c r="Q25" i="2"/>
  <c r="U14" i="14" s="1"/>
  <c r="P25" i="2"/>
  <c r="Q42" i="10"/>
  <c r="U13" i="14" s="1"/>
  <c r="P42" i="10"/>
  <c r="Q26" i="6"/>
  <c r="U12" i="14" s="1"/>
  <c r="P26" i="6"/>
  <c r="Q6" i="12"/>
  <c r="U11" i="14" s="1"/>
  <c r="P6" i="12"/>
  <c r="Q19" i="13"/>
  <c r="U10" i="14" s="1"/>
  <c r="P19" i="13"/>
  <c r="Q11" i="7"/>
  <c r="U9" i="14" s="1"/>
  <c r="P11" i="7"/>
  <c r="Q11" i="3"/>
  <c r="U6" i="14" s="1"/>
  <c r="P11" i="3"/>
  <c r="Q6" i="8"/>
  <c r="U5" i="14" s="1"/>
  <c r="P6" i="8"/>
  <c r="T19" i="14"/>
  <c r="U16" i="14"/>
  <c r="S16" i="14"/>
  <c r="U19" i="14" l="1"/>
  <c r="O6" i="15"/>
  <c r="N6" i="15"/>
  <c r="M6" i="15"/>
  <c r="L6" i="15"/>
  <c r="K6" i="15"/>
  <c r="J6" i="15"/>
  <c r="I6" i="15"/>
  <c r="H6" i="15"/>
  <c r="G6" i="15"/>
  <c r="F6" i="15"/>
  <c r="E6" i="15"/>
  <c r="D6" i="15"/>
  <c r="C4" i="15"/>
  <c r="N11" i="3"/>
  <c r="O11" i="3"/>
  <c r="S6" i="14" s="1"/>
  <c r="S7" i="14"/>
  <c r="N14" i="11"/>
  <c r="O14" i="11"/>
  <c r="S8" i="14" s="1"/>
  <c r="N11" i="7"/>
  <c r="O11" i="7"/>
  <c r="S9" i="14" s="1"/>
  <c r="N19" i="13"/>
  <c r="O19" i="13"/>
  <c r="S10" i="14" s="1"/>
  <c r="N6" i="12"/>
  <c r="O6" i="12"/>
  <c r="S11" i="14" s="1"/>
  <c r="N26" i="6"/>
  <c r="O26" i="6"/>
  <c r="S12" i="14" s="1"/>
  <c r="N42" i="10"/>
  <c r="O42" i="10"/>
  <c r="S13" i="14" s="1"/>
  <c r="N25" i="2"/>
  <c r="O25" i="2"/>
  <c r="N24" i="5"/>
  <c r="O24" i="5"/>
  <c r="S15" i="14" s="1"/>
  <c r="N59" i="1"/>
  <c r="O59" i="1"/>
  <c r="S17" i="14" s="1"/>
  <c r="O6" i="8"/>
  <c r="S5" i="14" s="1"/>
  <c r="N6" i="8"/>
  <c r="R19" i="14"/>
  <c r="S19" i="14" l="1"/>
  <c r="E19" i="14"/>
  <c r="F19" i="14"/>
  <c r="D19" i="14"/>
  <c r="C19" i="14"/>
  <c r="N19" i="14" l="1"/>
  <c r="K19" i="14"/>
  <c r="L19" i="14"/>
  <c r="H19" i="14"/>
  <c r="I19" i="14"/>
  <c r="P19" i="14"/>
  <c r="Q5" i="14" l="1"/>
  <c r="L59" i="1"/>
  <c r="M59" i="1"/>
  <c r="Q17" i="14" s="1"/>
  <c r="L24" i="5"/>
  <c r="M24" i="5"/>
  <c r="Q15" i="14" s="1"/>
  <c r="L25" i="2"/>
  <c r="M25" i="2"/>
  <c r="Q14" i="14" s="1"/>
  <c r="J42" i="10"/>
  <c r="K42" i="10"/>
  <c r="O13" i="14" s="1"/>
  <c r="L42" i="10"/>
  <c r="M42" i="10"/>
  <c r="Q13" i="14" s="1"/>
  <c r="L26" i="6"/>
  <c r="M26" i="6"/>
  <c r="Q12" i="14" s="1"/>
  <c r="L14" i="11"/>
  <c r="M14" i="11"/>
  <c r="Q8" i="14" s="1"/>
  <c r="L8" i="4"/>
  <c r="M8" i="4"/>
  <c r="Q7" i="14" s="1"/>
  <c r="L6" i="12"/>
  <c r="M6" i="12"/>
  <c r="Q11" i="14" s="1"/>
  <c r="L19" i="13"/>
  <c r="M19" i="13"/>
  <c r="Q10" i="14" s="1"/>
  <c r="L11" i="7"/>
  <c r="M11" i="7"/>
  <c r="Q9" i="14" s="1"/>
  <c r="L11" i="3"/>
  <c r="M11" i="3"/>
  <c r="Q6" i="14" s="1"/>
  <c r="M6" i="8"/>
  <c r="L6" i="8"/>
  <c r="J59" i="1"/>
  <c r="K59" i="1"/>
  <c r="O17" i="14" s="1"/>
  <c r="J24" i="5"/>
  <c r="K24" i="5"/>
  <c r="O15" i="14" s="1"/>
  <c r="J25" i="2"/>
  <c r="K25" i="2"/>
  <c r="O14" i="14" s="1"/>
  <c r="J26" i="6"/>
  <c r="K26" i="6"/>
  <c r="O12" i="14" s="1"/>
  <c r="Q19" i="14" l="1"/>
  <c r="J6" i="12"/>
  <c r="K6" i="12"/>
  <c r="O11" i="14" s="1"/>
  <c r="J19" i="13"/>
  <c r="K19" i="13"/>
  <c r="O10" i="14" s="1"/>
  <c r="J11" i="7"/>
  <c r="K11" i="7"/>
  <c r="O9" i="14" s="1"/>
  <c r="J14" i="11" l="1"/>
  <c r="K14" i="11"/>
  <c r="O8" i="14" s="1"/>
  <c r="J8" i="4"/>
  <c r="K8" i="4"/>
  <c r="O7" i="14" s="1"/>
  <c r="C8" i="4"/>
  <c r="C4" i="4"/>
  <c r="J11" i="3"/>
  <c r="K11" i="3"/>
  <c r="O6" i="14" s="1"/>
  <c r="D11" i="3"/>
  <c r="E11" i="3"/>
  <c r="G6" i="14" s="1"/>
  <c r="F11" i="3"/>
  <c r="G11" i="3"/>
  <c r="J6" i="14" s="1"/>
  <c r="H11" i="3"/>
  <c r="I11" i="3"/>
  <c r="M6" i="14" s="1"/>
  <c r="J6" i="8"/>
  <c r="K6" i="8"/>
  <c r="O5" i="14" s="1"/>
  <c r="O19" i="14" s="1"/>
  <c r="I59" i="1" l="1"/>
  <c r="M17" i="14" s="1"/>
  <c r="H59" i="1"/>
  <c r="I24" i="5"/>
  <c r="M15" i="14" s="1"/>
  <c r="H24" i="5"/>
  <c r="I25" i="2"/>
  <c r="M14" i="14" s="1"/>
  <c r="H25" i="2"/>
  <c r="H42" i="10"/>
  <c r="I42" i="10"/>
  <c r="M13" i="14" s="1"/>
  <c r="I26" i="6"/>
  <c r="M12" i="14" s="1"/>
  <c r="H26" i="6"/>
  <c r="I6" i="12"/>
  <c r="M11" i="14" s="1"/>
  <c r="H6" i="12"/>
  <c r="I19" i="13"/>
  <c r="M10" i="14" s="1"/>
  <c r="H19" i="13"/>
  <c r="H11" i="7"/>
  <c r="I11" i="7"/>
  <c r="M9" i="14" s="1"/>
  <c r="I14" i="11"/>
  <c r="M8" i="14" s="1"/>
  <c r="H14" i="11"/>
  <c r="I8" i="4"/>
  <c r="M7" i="14" s="1"/>
  <c r="H8" i="4"/>
  <c r="I6" i="8"/>
  <c r="M5" i="14" s="1"/>
  <c r="H6" i="8"/>
  <c r="M19" i="14" l="1"/>
  <c r="E26" i="6"/>
  <c r="G12" i="14" s="1"/>
  <c r="D26" i="6"/>
  <c r="G59" i="1" l="1"/>
  <c r="J17" i="14" s="1"/>
  <c r="F59" i="1"/>
  <c r="G24" i="5"/>
  <c r="J15" i="14" s="1"/>
  <c r="F24" i="5"/>
  <c r="G25" i="2"/>
  <c r="J14" i="14" s="1"/>
  <c r="F25" i="2"/>
  <c r="G42" i="10"/>
  <c r="J13" i="14" s="1"/>
  <c r="F42" i="10"/>
  <c r="G26" i="6"/>
  <c r="J12" i="14" s="1"/>
  <c r="F26" i="6"/>
  <c r="G6" i="12"/>
  <c r="J11" i="14" s="1"/>
  <c r="F6" i="12"/>
  <c r="G19" i="13"/>
  <c r="J10" i="14" s="1"/>
  <c r="F19" i="13"/>
  <c r="G11" i="7"/>
  <c r="J9" i="14" s="1"/>
  <c r="F11" i="7"/>
  <c r="G14" i="11"/>
  <c r="J8" i="14" s="1"/>
  <c r="F14" i="11"/>
  <c r="E14" i="11"/>
  <c r="G8" i="14" s="1"/>
  <c r="D14" i="11"/>
  <c r="G8" i="4"/>
  <c r="J7" i="14" s="1"/>
  <c r="F8" i="4"/>
  <c r="G6" i="8"/>
  <c r="J5" i="14" s="1"/>
  <c r="F6" i="8"/>
  <c r="J19" i="14" l="1"/>
  <c r="C4" i="11"/>
  <c r="C4" i="1" l="1"/>
  <c r="C4" i="5"/>
  <c r="C4" i="2"/>
  <c r="C4" i="10"/>
  <c r="C4" i="6"/>
  <c r="C4" i="12"/>
  <c r="C4" i="13"/>
  <c r="C4" i="7"/>
  <c r="C4" i="3"/>
  <c r="C4" i="8"/>
  <c r="D19" i="13" l="1"/>
  <c r="E19" i="13"/>
  <c r="G10" i="14" s="1"/>
  <c r="C19" i="13"/>
  <c r="D24" i="5" l="1"/>
  <c r="E24" i="5"/>
  <c r="G15" i="14" s="1"/>
  <c r="E25" i="2"/>
  <c r="G14" i="14" s="1"/>
  <c r="D25" i="2"/>
  <c r="E42" i="10"/>
  <c r="G13" i="14" s="1"/>
  <c r="D42" i="10"/>
  <c r="E6" i="12"/>
  <c r="G11" i="14" s="1"/>
  <c r="D6" i="12"/>
  <c r="E11" i="7"/>
  <c r="G9" i="14" s="1"/>
  <c r="D11" i="7"/>
  <c r="E8" i="4"/>
  <c r="G7" i="14" s="1"/>
  <c r="D8" i="4"/>
  <c r="E6" i="8"/>
  <c r="G5" i="14" s="1"/>
  <c r="D6" i="8"/>
  <c r="E59" i="1"/>
  <c r="G17" i="14" s="1"/>
  <c r="D59" i="1"/>
  <c r="G19" i="14" l="1"/>
  <c r="C24" i="5"/>
  <c r="C42" i="10" l="1"/>
</calcChain>
</file>

<file path=xl/sharedStrings.xml><?xml version="1.0" encoding="utf-8"?>
<sst xmlns="http://schemas.openxmlformats.org/spreadsheetml/2006/main" count="496" uniqueCount="300">
  <si>
    <t>Rozvoj výzkumných organizací</t>
  </si>
  <si>
    <t>Archeologický ústav AV ČR, Brno, v. v. i.</t>
  </si>
  <si>
    <t>Archeologický ústav AV ČR, Praha, v. v. i.</t>
  </si>
  <si>
    <t>Astronomický ústav AV ČR, v. v. i.</t>
  </si>
  <si>
    <t>Biofyzikální ústav AV ČR, v. v. i.</t>
  </si>
  <si>
    <t>Biologické centrum AV ČR, v. v. i.</t>
  </si>
  <si>
    <t>Biotechnologický ústav AV ČR, v. v. i.</t>
  </si>
  <si>
    <t>Botanický ústav AV ČR, v. v. i.</t>
  </si>
  <si>
    <t>Etnologický ústav AV ČR, v. v. i.</t>
  </si>
  <si>
    <t>Filosofický ústav AV ČR, v. v. i.</t>
  </si>
  <si>
    <t>Fyziologický ústav AV ČR, v. v. i.</t>
  </si>
  <si>
    <t>Geofyzikální ústav AV ČR, v. v. i.</t>
  </si>
  <si>
    <t>Geologický ústav AV ČR, v. v. i.</t>
  </si>
  <si>
    <t>Historický ústav AV ČR, v. v. i.</t>
  </si>
  <si>
    <t>Knihovna AV ČR, v. v. i.</t>
  </si>
  <si>
    <t>Masarykův ústav a Archiv AV ČR, v. v. i.</t>
  </si>
  <si>
    <t>Matematický ústav AV ČR, v. v. i.</t>
  </si>
  <si>
    <t>Mikrobiologický ústav AV ČR, v. v. i.</t>
  </si>
  <si>
    <t>Orientální ústav AV ČR, v. v. i.</t>
  </si>
  <si>
    <t>Psychologický ústav AV ČR, v. v. i.</t>
  </si>
  <si>
    <t>Slovanský ústav AV ČR, v. v. i.</t>
  </si>
  <si>
    <t>Sociologický ústav AV ČR, v. v. i.</t>
  </si>
  <si>
    <t>Ústav analytické chemie AV ČR, v. v. i.</t>
  </si>
  <si>
    <t>Ústav anorganické chemie AV ČR, v. v. i.</t>
  </si>
  <si>
    <t>Ústav biologie obratlovců AV ČR, v. v. i.</t>
  </si>
  <si>
    <t>Ústav dějin umění AV ČR, v. v. i.</t>
  </si>
  <si>
    <t>Ústav experimentální botaniky AV ČR, v. v. i.</t>
  </si>
  <si>
    <t>Ústav fotoniky a elektroniky AV ČR, v. v. i.</t>
  </si>
  <si>
    <t>Ústav fyzikální chemie J. Heyrovského AV ČR, v. v. i.</t>
  </si>
  <si>
    <t>Ústav fyziky atmosféry AV ČR, v. v. i.</t>
  </si>
  <si>
    <t>Ústav fyziky materiálů AV ČR, v. v. i.</t>
  </si>
  <si>
    <t>Ústav fyziky plazmatu AV ČR, v. v. i.</t>
  </si>
  <si>
    <t>Ústav geoniky AV ČR, v. v. i.</t>
  </si>
  <si>
    <t>Ústav chemických procesů AV ČR, v. v. i.</t>
  </si>
  <si>
    <t>Ústav informatiky AV ČR, v. v. i.</t>
  </si>
  <si>
    <t>Ústav jaderné fyziky AV ČR, v. v. i.</t>
  </si>
  <si>
    <t>Ústav makromolekulární chemie AV ČR, v. v. i.</t>
  </si>
  <si>
    <t>Ústav molekulární genetiky AV ČR, v. v. i.</t>
  </si>
  <si>
    <t>Ústav organické chemie a biochemie AV ČR, v. v. i.</t>
  </si>
  <si>
    <t>Ústav pro českou literaturu AV ČR, v. v. i.</t>
  </si>
  <si>
    <t>Ústav pro hydrodynamiku AV ČR, v. v. i.</t>
  </si>
  <si>
    <t>Ústav pro jazyk český AV ČR, v. v. i.</t>
  </si>
  <si>
    <t>Ústav pro soudobé dějiny AV ČR, v. v. i.</t>
  </si>
  <si>
    <t>Ústav přístrojové techniky AV ČR, v. v. i.</t>
  </si>
  <si>
    <t>Ústav státu a práva AV ČR, v. v. i.</t>
  </si>
  <si>
    <t>Ústav struktury a mechaniky hornin AV ČR, v. v. i.</t>
  </si>
  <si>
    <t>Ústav teoretické a aplikované mechaniky AV ČR, v. v. i.</t>
  </si>
  <si>
    <t>Ústav teorie informace a automatizace AV ČR, v. v. i.</t>
  </si>
  <si>
    <t>Ústav termomechaniky AV ČR, v. v. i.</t>
  </si>
  <si>
    <t>Ústav výzkumu globální změny AV ČR, v. v. i.</t>
  </si>
  <si>
    <t>Ústav živočišné fyziologie a genetiky AV ČR, v. v. i.</t>
  </si>
  <si>
    <t>Celkový součet</t>
  </si>
  <si>
    <r>
      <rPr>
        <b/>
        <sz val="11"/>
        <color indexed="10"/>
        <rFont val="Calibri"/>
        <family val="2"/>
        <charset val="238"/>
      </rPr>
      <t>INSTITUCIONÁLNÍ VÝDAJE</t>
    </r>
    <r>
      <rPr>
        <b/>
        <sz val="11"/>
        <color indexed="8"/>
        <rFont val="Calibri"/>
        <family val="2"/>
        <charset val="238"/>
      </rPr>
      <t xml:space="preserve">  //  Název aktivity</t>
    </r>
  </si>
  <si>
    <t>Husitské muzeum v Táboře</t>
  </si>
  <si>
    <t>Institut umění - Divadelní ústav</t>
  </si>
  <si>
    <t>Moravská galerie v Brně</t>
  </si>
  <si>
    <t>Moravská zemská knihovna v Brně</t>
  </si>
  <si>
    <t>Moravské zemské muzeum</t>
  </si>
  <si>
    <t>Národní filmový archiv</t>
  </si>
  <si>
    <t>Národní galerie v Praze</t>
  </si>
  <si>
    <t>Národní informační a poradenské středisko pro kulturu</t>
  </si>
  <si>
    <t>Národní knihovna České republiky</t>
  </si>
  <si>
    <t>Národní muzeum</t>
  </si>
  <si>
    <t>Národní památkový ústav</t>
  </si>
  <si>
    <t>Národní technické museum</t>
  </si>
  <si>
    <t>Národní ústav lidové kultury</t>
  </si>
  <si>
    <t>Památník národního písemnictví</t>
  </si>
  <si>
    <t>Slezské zemské muzeum</t>
  </si>
  <si>
    <t>Technické muzeum v Brně</t>
  </si>
  <si>
    <t>Uměleckoprůmyslové museum v Praze</t>
  </si>
  <si>
    <t>MK ČR</t>
  </si>
  <si>
    <t>CASRI - vědecké a servisní pracoviště tělesné výchovy</t>
  </si>
  <si>
    <t>Ministerstvo obrany / Vojenský veterinární ústav Hlučín</t>
  </si>
  <si>
    <t>Ministerstvo obrany / Vojenský zdravotní ústav Praha</t>
  </si>
  <si>
    <t>Ústřední vojenská nemocnice - Vojenská fakultní nemocnice Praha</t>
  </si>
  <si>
    <t>Vojenský výzkumný ústav, s.p.</t>
  </si>
  <si>
    <t>MO</t>
  </si>
  <si>
    <t>Výzkumný ústav bezpečnosti práce, v.v.i.</t>
  </si>
  <si>
    <t>Výzkumný ústav práce a sociálních věcí, v.v.i.</t>
  </si>
  <si>
    <t>Endokrinologický ústav</t>
  </si>
  <si>
    <t>Fakultní nemocnice Brno</t>
  </si>
  <si>
    <t>Fakultní nemocnice Hradec Králové</t>
  </si>
  <si>
    <t>Fakultní nemocnice Královské Vinohrady</t>
  </si>
  <si>
    <t>Fakultní nemocnice Olomouc</t>
  </si>
  <si>
    <t>Fakultní nemocnice Ostrava</t>
  </si>
  <si>
    <t>Fakultní nemocnice v Motole</t>
  </si>
  <si>
    <t>Institut klinické a experimentální medicíny</t>
  </si>
  <si>
    <t>Masarykův onkologický ústav</t>
  </si>
  <si>
    <t>Národní ústav duševního zdraví</t>
  </si>
  <si>
    <t>Nemocnice Na Homolce</t>
  </si>
  <si>
    <t>Revmatologický ústav</t>
  </si>
  <si>
    <t>Všeobecná fakultní nemocnice v Praze</t>
  </si>
  <si>
    <t>Agritec Plant Research s.r.o.</t>
  </si>
  <si>
    <t>Agrotest fyto, s.r.o.</t>
  </si>
  <si>
    <t>Agrovýzkum Rapotín s.r.o.</t>
  </si>
  <si>
    <t>Chmelařský institut s.r.o.</t>
  </si>
  <si>
    <t>OSEVA vývoj a výzkum s.r.o.</t>
  </si>
  <si>
    <t>Ústav zemědělské ekonomiky a informací</t>
  </si>
  <si>
    <t>Výzkumné centrum SELTON, s.r.o.</t>
  </si>
  <si>
    <t>Výzkumný a šlechtitelský ústav ovocnářský Holovousy s.r.o.</t>
  </si>
  <si>
    <t>Výzkumný ústav bramborářský Havlíčkův Brod, s.r.o.</t>
  </si>
  <si>
    <t>Výzkumný ústav lesního hospodářství a myslivosti, v.v.i.</t>
  </si>
  <si>
    <t>Výzkumný ústav meliorací a ochrany půdy, v.v.i.</t>
  </si>
  <si>
    <t>Výzkumný ústav mlékárenský s.r.o.</t>
  </si>
  <si>
    <t>Výzkumný ústav pivovarský a sladařský, a.s.</t>
  </si>
  <si>
    <t>Výzkumný ústav veterinárního lékařství, v.v.i.</t>
  </si>
  <si>
    <t>Výzkumný ústav živočišné výroby, v.v.i.</t>
  </si>
  <si>
    <t>Zemědělský výzkum, spol. s r.o.</t>
  </si>
  <si>
    <t>CENIA, česká informační agentura životního prostředí</t>
  </si>
  <si>
    <t>Česká geologická služba</t>
  </si>
  <si>
    <t>Český hydrometeorologický ústav</t>
  </si>
  <si>
    <t>Výzkumný ústav Silva Taroucy pro krajinu a okrasné zahradnictví, v.v.i.</t>
  </si>
  <si>
    <t>Akademie múzických umění v Praze</t>
  </si>
  <si>
    <t>Akademie výtvarných umění v Praze</t>
  </si>
  <si>
    <t>Česká zemědělská univerzita v Praze</t>
  </si>
  <si>
    <t>České vysoké učení technické v Praze</t>
  </si>
  <si>
    <t>Janáčkova akademie múzických umění v Brně</t>
  </si>
  <si>
    <t>Jihočeská univerzita v Českých Budějovicích</t>
  </si>
  <si>
    <t>Masarykova univerzita</t>
  </si>
  <si>
    <t>Mendelova univerzita v Brně</t>
  </si>
  <si>
    <t>Metropolitní univerzita Praha, o.p.s.</t>
  </si>
  <si>
    <t>Slezská univerzita v Opavě</t>
  </si>
  <si>
    <t>Technická univerzita v Liberci</t>
  </si>
  <si>
    <t>Univerzita Hradec Králové</t>
  </si>
  <si>
    <t>Univerzita Jana Amose Komenského Praha s.r.o.</t>
  </si>
  <si>
    <t>Univerzita Jana Evangelisty Purkyně v Ústí nad Labem</t>
  </si>
  <si>
    <t>Univerzita Karlova v Praze</t>
  </si>
  <si>
    <t>Univerzita Palackého v Olomouci</t>
  </si>
  <si>
    <t>Univerzita Pardubice</t>
  </si>
  <si>
    <t>Univerzita Tomáše Bati ve Zlíně</t>
  </si>
  <si>
    <t>Vysoká škola báňská - Technická univerzita Ostrava</t>
  </si>
  <si>
    <t>Vysoká škola ekonomická v Praze</t>
  </si>
  <si>
    <t>Vysoká škola chemicko-technologická v Praze</t>
  </si>
  <si>
    <t>Vysoká škola polytechnická Jihlava</t>
  </si>
  <si>
    <t>Vysoká škola technická a ekonomická v Českých Budějovicích</t>
  </si>
  <si>
    <t>Vysoká škola umělecko-průmyslová v Praze</t>
  </si>
  <si>
    <t>Vysoké učení technické v Brně</t>
  </si>
  <si>
    <t>Západočeská univerzita v Plzni</t>
  </si>
  <si>
    <t>Ostatní</t>
  </si>
  <si>
    <t>Centrum pro studium vysokého školství, v.v.i.</t>
  </si>
  <si>
    <t>CESNET - zájmové sdružení právnických osob</t>
  </si>
  <si>
    <t>ENKI, o.p.s.</t>
  </si>
  <si>
    <t>Výzkumný ústav geodetický, topografický a kartografický, v. v. i.</t>
  </si>
  <si>
    <t>Národní archiv</t>
  </si>
  <si>
    <t>Centrum dopravního výzkumu, v.v.i.</t>
  </si>
  <si>
    <t>Výzkumný a zkušební letecký ústav, a.s.</t>
  </si>
  <si>
    <t>VÚTS, a.s.</t>
  </si>
  <si>
    <t>Centrum výzkumu Řež s.r.o.</t>
  </si>
  <si>
    <t>Český metrologický institut</t>
  </si>
  <si>
    <t>COMTES FHT a.s.</t>
  </si>
  <si>
    <t>Výzkumný a zkušební ústav Plzeň s.r.o.</t>
  </si>
  <si>
    <t>SVÚM a.s.</t>
  </si>
  <si>
    <t>MemBrain s.r.o.</t>
  </si>
  <si>
    <t>SVÚOM s.r.o.</t>
  </si>
  <si>
    <t>Centrum organické chemie s.r.o.</t>
  </si>
  <si>
    <t>Rozp. kapit.</t>
  </si>
  <si>
    <t>MZV</t>
  </si>
  <si>
    <t>MŽP</t>
  </si>
  <si>
    <t>MD</t>
  </si>
  <si>
    <t>MZe</t>
  </si>
  <si>
    <t>(v tis. Kč) - bez výdajů krytých příjmy z programů EU a finančních mechanismů</t>
  </si>
  <si>
    <t>Ministerstvo zahraničních věcí</t>
  </si>
  <si>
    <t>Ministerstvo obrany</t>
  </si>
  <si>
    <t>Ministerstvo práce a sociálních věcí</t>
  </si>
  <si>
    <t>Ministerstvo vnitra</t>
  </si>
  <si>
    <t>Ministerstvo životního prostředí</t>
  </si>
  <si>
    <t>Ministerstvo průmyslu a obchodu</t>
  </si>
  <si>
    <t>Ministerstvo dopravy</t>
  </si>
  <si>
    <t>Ministerstvo zemědělství</t>
  </si>
  <si>
    <t>Ministerstvo školství, mládeže a tělovýchovy</t>
  </si>
  <si>
    <t>Ministerstvo kultury</t>
  </si>
  <si>
    <t>Ministerstvo zdravotnictví</t>
  </si>
  <si>
    <t>Akademie věd ČR</t>
  </si>
  <si>
    <t>Institut pro kriminologii a sociální prevenci (MS)</t>
  </si>
  <si>
    <t>MŠMT</t>
  </si>
  <si>
    <t>MPO</t>
  </si>
  <si>
    <t>Výzkumný ústav stavebních hmot, a.s.</t>
  </si>
  <si>
    <t>III. F</t>
  </si>
  <si>
    <r>
      <t xml:space="preserve">2019
</t>
    </r>
    <r>
      <rPr>
        <sz val="11"/>
        <color indexed="8"/>
        <rFont val="Calibri"/>
        <family val="2"/>
        <charset val="238"/>
      </rPr>
      <t>dle UV                      č. 674/2017</t>
    </r>
  </si>
  <si>
    <t>Centrum hydraulického výzkumu spol. s r.o.</t>
  </si>
  <si>
    <t>Muzeum umění Olomouc, státní příspěvková organizace</t>
  </si>
  <si>
    <t>Muzeum skla a bižuterie v Jablonci nad Nisou</t>
  </si>
  <si>
    <t>Fakultní nemocnice u sv. Anny v Brně</t>
  </si>
  <si>
    <t>Ústav hematologie a krevní transfúze</t>
  </si>
  <si>
    <t>Fakultní nemocnice Plzeň</t>
  </si>
  <si>
    <t>MV</t>
  </si>
  <si>
    <t>MZd</t>
  </si>
  <si>
    <t>AV ČR</t>
  </si>
  <si>
    <r>
      <t>2019</t>
    </r>
    <r>
      <rPr>
        <sz val="11"/>
        <color indexed="8"/>
        <rFont val="Calibri"/>
        <family val="2"/>
        <charset val="238"/>
      </rPr>
      <t xml:space="preserve"> 
dle zákona
č. 336/2018 o SR</t>
    </r>
  </si>
  <si>
    <r>
      <t>2018</t>
    </r>
    <r>
      <rPr>
        <sz val="11"/>
        <color indexed="8"/>
        <rFont val="Calibri"/>
        <family val="2"/>
        <charset val="238"/>
      </rPr>
      <t xml:space="preserve">                        dle zákona
 č. 474/2017 o SR</t>
    </r>
  </si>
  <si>
    <t>DK RVO CELKEM</t>
  </si>
  <si>
    <t>Výzkumný ústav vodohospodářský T. G. Masaryka v.v.i.</t>
  </si>
  <si>
    <t>* Částka uvedená v souhrnné zprávě z přílohy F schváleného návrhu státního rozpočtu vychází ze zálohové platby. Fixace stabilizační základny institucionální podpory, jak předepisuje Metodika 17+, byla promítnuta do návrhu výdajů státního rozpočtu na výzkum a vývoj na léta 2019-2021, a to na úroveň výzkumných organizací.</t>
  </si>
  <si>
    <r>
      <t xml:space="preserve">Fixace                        </t>
    </r>
    <r>
      <rPr>
        <sz val="11"/>
        <color theme="1"/>
        <rFont val="Calibri"/>
        <family val="2"/>
        <charset val="238"/>
        <scheme val="minor"/>
      </rPr>
      <t>dle UV 
č. 309/2018</t>
    </r>
  </si>
  <si>
    <t>Ústav experimentální medicíny AV ČR, v. v. i.</t>
  </si>
  <si>
    <t>MPSV</t>
  </si>
  <si>
    <t>Rozvoj výzkumných organizací (vč. převodu NPU I)</t>
  </si>
  <si>
    <t>Rozvoj výzkumných organizací (vč. ELI a  převodu NPU I)</t>
  </si>
  <si>
    <r>
      <t xml:space="preserve">2021
</t>
    </r>
    <r>
      <rPr>
        <sz val="11"/>
        <color indexed="8"/>
        <rFont val="Calibri"/>
        <family val="2"/>
        <charset val="238"/>
      </rPr>
      <t>dle UV                      č. 652/2019</t>
    </r>
  </si>
  <si>
    <r>
      <t xml:space="preserve">2020
</t>
    </r>
    <r>
      <rPr>
        <sz val="11"/>
        <color indexed="8"/>
        <rFont val="Calibri"/>
        <family val="2"/>
        <charset val="238"/>
      </rPr>
      <t>dle zákona                        č. 355/2019 o SR</t>
    </r>
  </si>
  <si>
    <t>* zapojení Státního oblastního archivu v Praze schváleno v 01/2019</t>
  </si>
  <si>
    <t>VŠ</t>
  </si>
  <si>
    <t>Ministerstvo obrany / Univerzita obrany</t>
  </si>
  <si>
    <r>
      <t xml:space="preserve">2020
</t>
    </r>
    <r>
      <rPr>
        <sz val="11"/>
        <rFont val="Calibri"/>
        <family val="2"/>
        <charset val="238"/>
      </rPr>
      <t>dle UV                        č. 588/2018</t>
    </r>
  </si>
  <si>
    <t>Policejní akademie České republiky v Praze</t>
  </si>
  <si>
    <t>Státní ústav jaderné, chemické a biologické ochrany, v.v.i.</t>
  </si>
  <si>
    <t>Státní ústav radiační ochrany, v.v.i.</t>
  </si>
  <si>
    <t>Ústav mezinárodních vztahů, v.v.i.</t>
  </si>
  <si>
    <t>MATERIÁLOVÝ A METALURGICKÝ VÝZKUM s.r.o.</t>
  </si>
  <si>
    <t>ŠKODA AUTO VYSOKÁ ŠKOLA o.p.s.</t>
  </si>
  <si>
    <r>
      <t xml:space="preserve">2022
</t>
    </r>
    <r>
      <rPr>
        <sz val="11"/>
        <color indexed="8"/>
        <rFont val="Calibri"/>
        <family val="2"/>
        <charset val="238"/>
      </rPr>
      <t>dle IS VaVaI* // zaslaných dat</t>
    </r>
  </si>
  <si>
    <r>
      <t xml:space="preserve">2021
</t>
    </r>
    <r>
      <rPr>
        <sz val="11"/>
        <color indexed="8"/>
        <rFont val="Calibri"/>
        <family val="2"/>
        <charset val="238"/>
      </rPr>
      <t>dle zákona          č. 92/2021 o            SR</t>
    </r>
  </si>
  <si>
    <t>čerpaná podpora v roce 2018</t>
  </si>
  <si>
    <t>přidělená podpora na rok 2019</t>
  </si>
  <si>
    <t>čerpaná podpora v roce 2019</t>
  </si>
  <si>
    <t>přidělená podpora na rok 2020</t>
  </si>
  <si>
    <t>čerpaná podpora v roce 2020</t>
  </si>
  <si>
    <t>přidělená podpora na rok 2021</t>
  </si>
  <si>
    <t>čerpaná podpora v roce 2021</t>
  </si>
  <si>
    <t>přidělená podpora na rok 2022</t>
  </si>
  <si>
    <r>
      <t xml:space="preserve">2021
</t>
    </r>
    <r>
      <rPr>
        <sz val="11"/>
        <color indexed="8"/>
        <rFont val="Calibri"/>
        <family val="2"/>
        <charset val="238"/>
      </rPr>
      <t>dle IS VaVaI // zaslaných dat</t>
    </r>
  </si>
  <si>
    <r>
      <t>2020</t>
    </r>
    <r>
      <rPr>
        <sz val="11"/>
        <color indexed="8"/>
        <rFont val="Calibri"/>
        <family val="2"/>
        <charset val="238"/>
      </rPr>
      <t xml:space="preserve"> 
dle IS VaVaI // zaslaných dat</t>
    </r>
  </si>
  <si>
    <r>
      <t>2019</t>
    </r>
    <r>
      <rPr>
        <sz val="11"/>
        <color indexed="8"/>
        <rFont val="Calibri"/>
        <family val="2"/>
        <charset val="238"/>
      </rPr>
      <t xml:space="preserve"> 
dle IS VaVaI // zaslaných dat</t>
    </r>
  </si>
  <si>
    <t>Ministerstvo vnitra / Policie ČR Kriminalistický ústav Praha</t>
  </si>
  <si>
    <t>Ministerstvo vnitra / Generální ředitelství HZS - Technický ústav požární ochrany</t>
  </si>
  <si>
    <t>Ministerstvo vnitra / Generální ředitelství HZS - Institut ochrany obyvatelstva</t>
  </si>
  <si>
    <r>
      <t xml:space="preserve">přidělená podpora na rok 2019               </t>
    </r>
    <r>
      <rPr>
        <b/>
        <sz val="9"/>
        <color indexed="8"/>
        <rFont val="Calibri"/>
        <family val="2"/>
        <charset val="238"/>
        <scheme val="minor"/>
      </rPr>
      <t xml:space="preserve"> (vč. převodu NPU)</t>
    </r>
  </si>
  <si>
    <r>
      <t xml:space="preserve">přidělená podpora na rok 2020            </t>
    </r>
    <r>
      <rPr>
        <b/>
        <sz val="9"/>
        <color indexed="8"/>
        <rFont val="Calibri"/>
        <family val="2"/>
        <charset val="238"/>
        <scheme val="minor"/>
      </rPr>
      <t>(vč. převodu NPU)</t>
    </r>
  </si>
  <si>
    <r>
      <t xml:space="preserve">čerpaná podpora        v roce 2019               </t>
    </r>
    <r>
      <rPr>
        <b/>
        <sz val="9"/>
        <color indexed="8"/>
        <rFont val="Calibri"/>
        <family val="2"/>
        <charset val="238"/>
        <scheme val="minor"/>
      </rPr>
      <t>(vč. převodu NPU)</t>
    </r>
  </si>
  <si>
    <t>čerpaná podpora          v roce 2018</t>
  </si>
  <si>
    <r>
      <t xml:space="preserve">čerpaná podpora        v roce 2020                    </t>
    </r>
    <r>
      <rPr>
        <b/>
        <sz val="9"/>
        <color indexed="8"/>
        <rFont val="Calibri"/>
        <family val="2"/>
        <charset val="238"/>
        <scheme val="minor"/>
      </rPr>
      <t>(vč. převodu NPU)</t>
    </r>
  </si>
  <si>
    <t>Vysoká škola finanční a správní, a.s.</t>
  </si>
  <si>
    <t>čerpaná podpora            v roce 2021</t>
  </si>
  <si>
    <t xml:space="preserve">přidělená podpora na rok 2021 </t>
  </si>
  <si>
    <r>
      <t xml:space="preserve">2022
</t>
    </r>
    <r>
      <rPr>
        <sz val="11"/>
        <color indexed="8"/>
        <rFont val="Calibri"/>
        <family val="2"/>
        <charset val="238"/>
      </rPr>
      <t>dle zákona          č. 57/2022 o                  SR</t>
    </r>
  </si>
  <si>
    <t>čerpaná podpora v roce 2022</t>
  </si>
  <si>
    <t>přidělená podpora na rok 2023</t>
  </si>
  <si>
    <t>čerpaná podpora 
v roce 2022</t>
  </si>
  <si>
    <r>
      <t xml:space="preserve">2023
</t>
    </r>
    <r>
      <rPr>
        <sz val="11"/>
        <color indexed="8"/>
        <rFont val="Calibri"/>
        <family val="2"/>
        <charset val="238"/>
      </rPr>
      <t>dle IS VaVaI* // zaslaných dat</t>
    </r>
  </si>
  <si>
    <t>Přidělená</t>
  </si>
  <si>
    <r>
      <t xml:space="preserve">2023
</t>
    </r>
    <r>
      <rPr>
        <sz val="11"/>
        <color indexed="8"/>
        <rFont val="Calibri"/>
        <family val="2"/>
        <charset val="238"/>
      </rPr>
      <t>dle zákona          č. 449/2022 o        SR</t>
    </r>
  </si>
  <si>
    <t>institucionálně podporovaných výzkumných organizací (nebude dále poskytována podpora SVÚOM a Unipetrol výzkumné vzdělávací centrum)</t>
  </si>
  <si>
    <r>
      <rPr>
        <u/>
        <sz val="11"/>
        <rFont val="Calibri"/>
        <family val="2"/>
        <charset val="238"/>
        <scheme val="minor"/>
      </rPr>
      <t>Pozn. 1:</t>
    </r>
    <r>
      <rPr>
        <sz val="11"/>
        <rFont val="Calibri"/>
        <family val="2"/>
        <charset val="238"/>
        <scheme val="minor"/>
      </rPr>
      <t xml:space="preserve"> na základě zákona č. 50/2020 Sb., kterým se mění zákon č. 130/2002 Sb., o podpoře VaVaI, MPO snižuje pro následující 5-leté období počet</t>
    </r>
  </si>
  <si>
    <t>Technologické centrum Praha z.s.p.o.</t>
  </si>
  <si>
    <t>ČÚZK</t>
  </si>
  <si>
    <r>
      <t xml:space="preserve">2024
</t>
    </r>
    <r>
      <rPr>
        <sz val="11"/>
        <color indexed="8"/>
        <rFont val="Calibri"/>
        <family val="2"/>
        <charset val="238"/>
      </rPr>
      <t>dle IS VaVaI* // zaslaných dat</t>
    </r>
  </si>
  <si>
    <r>
      <t xml:space="preserve">2024
</t>
    </r>
    <r>
      <rPr>
        <sz val="11"/>
        <color indexed="8"/>
        <rFont val="Calibri"/>
        <family val="2"/>
        <charset val="238"/>
      </rPr>
      <t>dle zákona          č. 433/2023 o        SR</t>
    </r>
  </si>
  <si>
    <t>čerpaná podpora v roce 2023</t>
  </si>
  <si>
    <t>přidělená podpora na rok 2024</t>
  </si>
  <si>
    <t>Český úřad zeměměřický a katastrální</t>
  </si>
  <si>
    <t>Výzkumný ústav geodetický, topografický a kartografický, v.v.i.</t>
  </si>
  <si>
    <t>* včetně DK RVO na ELI (do r. 2019, od r. 2020 přesunuto do nákladů na činnosti AV ČR - ELI, od r. 2023 vyvedeno pod MŠMT do položky "Mezinárodní spolupráce ČR ve VaV - ELI ERIC")</t>
  </si>
  <si>
    <t>institucionální podpory na VaVaI</t>
  </si>
  <si>
    <t>mezi jinými přestalo poskytovat podporu Výzkumnému ústavu geodetickému, topografickému a kartografickému, v.v.i., jehož zřizovatelem je ČÚZK. Ten se tak od r. 2024 stal novým poskytovatelem</t>
  </si>
  <si>
    <r>
      <rPr>
        <u/>
        <sz val="11"/>
        <rFont val="Calibri"/>
        <family val="2"/>
        <charset val="238"/>
        <scheme val="minor"/>
      </rPr>
      <t>Pozn.1:</t>
    </r>
    <r>
      <rPr>
        <sz val="11"/>
        <rFont val="Calibri"/>
        <family val="2"/>
        <charset val="238"/>
        <scheme val="minor"/>
      </rPr>
      <t xml:space="preserve"> na základě zákona č. 50/2020 Sb., kterým se mění zákon č. 130/2002 Sb., o podpoře VaVaI, MŠMT snížilo pro následující 5-leté období počet institucionálně podporovaných výzkumných organizací,</t>
    </r>
  </si>
  <si>
    <r>
      <rPr>
        <u/>
        <sz val="11"/>
        <rFont val="Calibri"/>
        <family val="2"/>
        <charset val="238"/>
        <scheme val="minor"/>
      </rPr>
      <t>Pozn.1:</t>
    </r>
    <r>
      <rPr>
        <sz val="11"/>
        <rFont val="Calibri"/>
        <family val="2"/>
        <charset val="238"/>
        <scheme val="minor"/>
      </rPr>
      <t xml:space="preserve"> na základě zákona č. 50/2020 Sb., kterým se mění zákon č. 130/2002 Sb., o podpoře VaVaI, MŠMT snížilo pro následující 5-leté období počet institucionálně podporovaných výzkumných organizací</t>
    </r>
  </si>
  <si>
    <t>(není dále poskytována podpora Výzkumnému ústavu geodetickému, topografickému a kartografickému, v.v.i., CESNET - zájmovému sdružení právnických osob, ENKI, o.p.s., Technologickému centru Praha z.s.p.o.)</t>
  </si>
  <si>
    <r>
      <rPr>
        <u/>
        <sz val="11"/>
        <color theme="1"/>
        <rFont val="Calibri"/>
        <family val="2"/>
        <charset val="238"/>
        <scheme val="minor"/>
      </rPr>
      <t>Pozn.1:</t>
    </r>
    <r>
      <rPr>
        <sz val="11"/>
        <color theme="1"/>
        <rFont val="Calibri"/>
        <family val="2"/>
        <charset val="238"/>
        <scheme val="minor"/>
      </rPr>
      <t xml:space="preserve"> v případě několika kapitol vykazovány vysoké rozdíly mezi výdaji schválenými dle zákona o SR a výší podpory přidělené v daném roce vykázané v IS VaVaI. Poskytovatelé by měli zkontrolovat úplnost dat zasílaných do IS VaVaI.</t>
    </r>
  </si>
  <si>
    <t>čerpaná podpora        v roce 2019</t>
  </si>
  <si>
    <t>čerpaná podpora        v roce 2020</t>
  </si>
  <si>
    <r>
      <t xml:space="preserve">2025
</t>
    </r>
    <r>
      <rPr>
        <sz val="11"/>
        <color indexed="8"/>
        <rFont val="Calibri"/>
        <family val="2"/>
        <charset val="238"/>
      </rPr>
      <t>dle IS VaVaI* // zaslaných dat</t>
    </r>
  </si>
  <si>
    <r>
      <t xml:space="preserve">2025
</t>
    </r>
    <r>
      <rPr>
        <sz val="11"/>
        <color indexed="8"/>
        <rFont val="Calibri"/>
        <family val="2"/>
        <charset val="238"/>
      </rPr>
      <t>dle zákona          č. 434/2024 o        SR</t>
    </r>
  </si>
  <si>
    <t>Výdaje na DK RVO státního rozpočtu ČR na výzkum, experimentální vývoj a inovace na rok 2025 - SOUHRN</t>
  </si>
  <si>
    <r>
      <t>III. F   Rozvoj výzkumných organizací na rok 2025 - přehled dle jednotlivých výzkumných organizací</t>
    </r>
    <r>
      <rPr>
        <b/>
        <sz val="12"/>
        <color indexed="8"/>
        <rFont val="Calibri"/>
        <family val="2"/>
        <charset val="238"/>
        <scheme val="minor"/>
      </rPr>
      <t xml:space="preserve"> </t>
    </r>
    <r>
      <rPr>
        <sz val="12"/>
        <color indexed="8"/>
        <rFont val="Calibri"/>
        <family val="2"/>
        <charset val="238"/>
        <scheme val="minor"/>
      </rPr>
      <t>(v tis. Kč)</t>
    </r>
  </si>
  <si>
    <t>čerpaná podpora v roce 2024</t>
  </si>
  <si>
    <t>přidělená podpora na rok 2025</t>
  </si>
  <si>
    <t>čerpaná podpora            v roce 2024</t>
  </si>
  <si>
    <t>čerpaná podpora                    v roce 2023</t>
  </si>
  <si>
    <t>Výzkumný institut práce a sociálních věcí, v.v.i.**</t>
  </si>
  <si>
    <t>**nový výzkumný ústav, který vznikl od 1.1.2025 sloučením původních 2 VO</t>
  </si>
  <si>
    <t>*Výzkumný ústav pro krajinu, v.v.i. je od 1.1.2025 nový název původního VÚ Silva Taroucy pro krajinu a okrasné zahradnictví, v.v.i.</t>
  </si>
  <si>
    <t>dle MŽP nový název lépe vystihuje rozsah činnosti instituce</t>
  </si>
  <si>
    <t>*Unipetrol výzkumné vzdělávací centrum, a.s. se změnilo v ORLEN UniCRE a.s.</t>
  </si>
  <si>
    <t>Národní zemědělské muzeum Praha, s.p.o.</t>
  </si>
  <si>
    <t>Veterinární univerzita Brno</t>
  </si>
  <si>
    <t>Ostravská univerzita</t>
  </si>
  <si>
    <r>
      <rPr>
        <u/>
        <sz val="11"/>
        <color theme="1"/>
        <rFont val="Calibri"/>
        <family val="2"/>
        <charset val="238"/>
        <scheme val="minor"/>
      </rPr>
      <t>Pozn.2:</t>
    </r>
    <r>
      <rPr>
        <sz val="11"/>
        <color theme="1"/>
        <rFont val="Calibri"/>
        <family val="2"/>
        <charset val="238"/>
        <scheme val="minor"/>
      </rPr>
      <t xml:space="preserve"> Přidělená podpora na r. 2025 - u vysokých škol se jedná o část podpory, zbývající část bude poskytnuta po dokončení hodnocení výzkumných organizací v segmentu vysokých škol podle Metodiky 2017+</t>
    </r>
  </si>
  <si>
    <t>*Valašské muzeum v přírodě v Rožnově pod Radhoštěm bylo přejmenováno na Národní muzeum v přírodě</t>
  </si>
  <si>
    <t>**Thomayerova nemocnice se přejmenovala na Fakultní Thomayerova nemocnice</t>
  </si>
  <si>
    <t>***Nemocnice Na Bulovce se přejmenovala na Fakultní nemocnice Bulovka</t>
  </si>
  <si>
    <t>*Státní zdravotní ústav se sídlem v Praze se přejmenoval na Státní zdravotní ústav</t>
  </si>
  <si>
    <t>***Národohospodářský ústav AV ČR, v.v.i. se ke dni 7.1.2025 přejmenoval na Ekonomický ústav AV ČR, v.v.i.</t>
  </si>
  <si>
    <t>**Středisku společných činností AV ČR, v. v. i. není od r. 2025 přidělována podpora DK RVO</t>
  </si>
  <si>
    <t>Fakultní nemocnice Bulovka***</t>
  </si>
  <si>
    <t>Fakultní Thomayerova nemocnice**</t>
  </si>
  <si>
    <t>Národní muzeum v přírodě*</t>
  </si>
  <si>
    <r>
      <rPr>
        <u/>
        <sz val="11"/>
        <color theme="1"/>
        <rFont val="Calibri"/>
        <family val="2"/>
        <charset val="238"/>
        <scheme val="minor"/>
      </rPr>
      <t>Pozn.2:</t>
    </r>
    <r>
      <rPr>
        <sz val="11"/>
        <color theme="1"/>
        <rFont val="Calibri"/>
        <family val="2"/>
        <charset val="238"/>
        <scheme val="minor"/>
      </rPr>
      <t xml:space="preserve"> údaje o přidělené a čerpané podpoře uvedené v tabulkách jednotlivých poskytovatelů - jedná se o data předaná poskytovateli do IS VaVaI (CEA - Poskytovatelé podpory)</t>
    </r>
  </si>
  <si>
    <t>*k 1.1.2025 došlo ke sloučení Výzkumného ústavu zemědělstké techniky, v.v.i. a Výzkumného ústavu potravinářského Praha, v.v.i. s Výzkumným ústavem rostlinné výroby, v.v.i. a vzniklo Národní centrum zemědělského a potravinářského výzkumu, v.v.i.</t>
  </si>
  <si>
    <t>Výzkumný ústav zemědělské techniky, v.v.i. *</t>
  </si>
  <si>
    <t>Výzkumný ústav rostlinné výroby, v.v.i. *</t>
  </si>
  <si>
    <t>Výzkumný ústav potravinářský Praha, v.v.i. *</t>
  </si>
  <si>
    <t>Státní zdravotní ústav *</t>
  </si>
  <si>
    <t>Fyzikální ústav AV ČR, v. v. i. *</t>
  </si>
  <si>
    <t>Středisko společných činností AV ČR, v. v. i. **</t>
  </si>
  <si>
    <t>Ekonomický ústav AV ČR, v. v. i. ***</t>
  </si>
  <si>
    <t>Unipetrol výzkumně vzdělávací centrum, a.s. *</t>
  </si>
  <si>
    <t>Výzkumný ústav pro krajinu, v.v.i. *</t>
  </si>
  <si>
    <t>Státní oblastní archiv v Praze *</t>
  </si>
  <si>
    <t>Národní centrum zemědělského a potravinářského výzkumu, v.v.i.*</t>
  </si>
  <si>
    <t>* roky 2024-2025 aktualizovány dle IS VaVaI - data exportována dne 17. 3. 2025, aktualizace provedena dne 14.5.2025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</si>
</sst>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,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4" tint="0.39997558519241921"/>
      </top>
      <bottom style="thin">
        <color theme="4" tint="0.39997558519241921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199">
    <xf numFmtId="0" fontId="0" fillId="0" borderId="0" xfId="0"/>
    <xf numFmtId="0" fontId="3" fillId="0" borderId="0" xfId="1" applyFont="1" applyAlignment="1">
      <alignment horizontal="center"/>
    </xf>
    <xf numFmtId="0" fontId="3" fillId="0" borderId="0" xfId="1" applyFont="1"/>
    <xf numFmtId="0" fontId="1" fillId="0" borderId="0" xfId="1"/>
    <xf numFmtId="0" fontId="6" fillId="0" borderId="4" xfId="2" applyFont="1" applyBorder="1"/>
    <xf numFmtId="0" fontId="0" fillId="0" borderId="0" xfId="0" applyAlignment="1">
      <alignment horizontal="center"/>
    </xf>
    <xf numFmtId="0" fontId="6" fillId="0" borderId="0" xfId="2" applyFont="1"/>
    <xf numFmtId="0" fontId="3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0" fontId="0" fillId="0" borderId="0" xfId="1" applyFont="1" applyAlignment="1">
      <alignment horizontal="right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left" vertical="center" wrapText="1"/>
    </xf>
    <xf numFmtId="0" fontId="1" fillId="0" borderId="0" xfId="1" applyAlignment="1">
      <alignment horizontal="right"/>
    </xf>
    <xf numFmtId="0" fontId="6" fillId="0" borderId="11" xfId="2" applyFont="1" applyBorder="1" applyAlignment="1">
      <alignment vertical="center" wrapText="1"/>
    </xf>
    <xf numFmtId="0" fontId="6" fillId="0" borderId="4" xfId="2" applyFont="1" applyBorder="1" applyAlignment="1">
      <alignment vertical="center" wrapText="1"/>
    </xf>
    <xf numFmtId="0" fontId="6" fillId="0" borderId="4" xfId="2" applyFont="1" applyBorder="1" applyAlignment="1">
      <alignment vertical="center"/>
    </xf>
    <xf numFmtId="164" fontId="1" fillId="0" borderId="14" xfId="1" applyNumberFormat="1" applyBorder="1"/>
    <xf numFmtId="164" fontId="1" fillId="0" borderId="3" xfId="1" applyNumberFormat="1" applyBorder="1"/>
    <xf numFmtId="3" fontId="1" fillId="0" borderId="15" xfId="1" applyNumberFormat="1" applyBorder="1"/>
    <xf numFmtId="3" fontId="1" fillId="0" borderId="13" xfId="1" applyNumberFormat="1" applyBorder="1"/>
    <xf numFmtId="3" fontId="1" fillId="0" borderId="16" xfId="1" applyNumberFormat="1" applyBorder="1"/>
    <xf numFmtId="3" fontId="11" fillId="0" borderId="15" xfId="2" applyNumberFormat="1" applyFont="1" applyBorder="1" applyAlignment="1">
      <alignment wrapText="1"/>
    </xf>
    <xf numFmtId="3" fontId="11" fillId="0" borderId="13" xfId="2" applyNumberFormat="1" applyFont="1" applyBorder="1" applyAlignment="1">
      <alignment wrapText="1"/>
    </xf>
    <xf numFmtId="3" fontId="0" fillId="0" borderId="0" xfId="0" applyNumberFormat="1"/>
    <xf numFmtId="0" fontId="13" fillId="0" borderId="0" xfId="1" applyFont="1" applyAlignment="1">
      <alignment horizontal="left"/>
    </xf>
    <xf numFmtId="0" fontId="5" fillId="3" borderId="9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3" fontId="1" fillId="0" borderId="18" xfId="1" applyNumberFormat="1" applyBorder="1"/>
    <xf numFmtId="0" fontId="6" fillId="0" borderId="20" xfId="2" applyFont="1" applyBorder="1"/>
    <xf numFmtId="3" fontId="1" fillId="0" borderId="3" xfId="1" applyNumberFormat="1" applyBorder="1"/>
    <xf numFmtId="3" fontId="1" fillId="0" borderId="19" xfId="1" applyNumberFormat="1" applyBorder="1"/>
    <xf numFmtId="0" fontId="6" fillId="0" borderId="21" xfId="2" applyFont="1" applyBorder="1"/>
    <xf numFmtId="3" fontId="1" fillId="0" borderId="22" xfId="1" applyNumberFormat="1" applyBorder="1"/>
    <xf numFmtId="0" fontId="0" fillId="0" borderId="23" xfId="0" applyBorder="1" applyAlignment="1">
      <alignment horizontal="center"/>
    </xf>
    <xf numFmtId="0" fontId="5" fillId="3" borderId="26" xfId="2" applyFont="1" applyFill="1" applyBorder="1" applyAlignment="1">
      <alignment horizontal="center" vertical="center" wrapText="1"/>
    </xf>
    <xf numFmtId="0" fontId="7" fillId="0" borderId="27" xfId="2" applyFont="1" applyBorder="1"/>
    <xf numFmtId="3" fontId="2" fillId="2" borderId="28" xfId="1" applyNumberFormat="1" applyFont="1" applyFill="1" applyBorder="1"/>
    <xf numFmtId="3" fontId="2" fillId="2" borderId="29" xfId="1" applyNumberFormat="1" applyFont="1" applyFill="1" applyBorder="1"/>
    <xf numFmtId="0" fontId="6" fillId="0" borderId="3" xfId="2" applyFont="1" applyBorder="1"/>
    <xf numFmtId="0" fontId="6" fillId="0" borderId="10" xfId="2" applyFont="1" applyBorder="1"/>
    <xf numFmtId="164" fontId="1" fillId="0" borderId="6" xfId="1" applyNumberFormat="1" applyBorder="1"/>
    <xf numFmtId="3" fontId="0" fillId="0" borderId="16" xfId="1" applyNumberFormat="1" applyFont="1" applyBorder="1"/>
    <xf numFmtId="3" fontId="1" fillId="0" borderId="2" xfId="1" applyNumberFormat="1" applyBorder="1"/>
    <xf numFmtId="3" fontId="1" fillId="0" borderId="14" xfId="1" applyNumberFormat="1" applyBorder="1"/>
    <xf numFmtId="3" fontId="1" fillId="0" borderId="6" xfId="1" applyNumberFormat="1" applyBorder="1"/>
    <xf numFmtId="3" fontId="1" fillId="0" borderId="17" xfId="1" applyNumberFormat="1" applyBorder="1"/>
    <xf numFmtId="3" fontId="1" fillId="0" borderId="5" xfId="1" applyNumberFormat="1" applyBorder="1"/>
    <xf numFmtId="0" fontId="0" fillId="6" borderId="9" xfId="0" applyFill="1" applyBorder="1"/>
    <xf numFmtId="0" fontId="7" fillId="6" borderId="1" xfId="2" applyFont="1" applyFill="1" applyBorder="1"/>
    <xf numFmtId="164" fontId="2" fillId="2" borderId="2" xfId="0" applyNumberFormat="1" applyFont="1" applyFill="1" applyBorder="1"/>
    <xf numFmtId="3" fontId="2" fillId="4" borderId="2" xfId="0" applyNumberFormat="1" applyFont="1" applyFill="1" applyBorder="1"/>
    <xf numFmtId="3" fontId="2" fillId="5" borderId="2" xfId="0" applyNumberFormat="1" applyFont="1" applyFill="1" applyBorder="1"/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22" xfId="2" applyFont="1" applyBorder="1"/>
    <xf numFmtId="0" fontId="7" fillId="0" borderId="2" xfId="2" applyFont="1" applyBorder="1"/>
    <xf numFmtId="3" fontId="2" fillId="2" borderId="33" xfId="1" applyNumberFormat="1" applyFont="1" applyFill="1" applyBorder="1"/>
    <xf numFmtId="3" fontId="2" fillId="2" borderId="31" xfId="1" applyNumberFormat="1" applyFont="1" applyFill="1" applyBorder="1"/>
    <xf numFmtId="3" fontId="1" fillId="0" borderId="25" xfId="1" applyNumberFormat="1" applyBorder="1"/>
    <xf numFmtId="3" fontId="1" fillId="0" borderId="26" xfId="1" applyNumberFormat="1" applyBorder="1"/>
    <xf numFmtId="0" fontId="7" fillId="0" borderId="34" xfId="2" applyFont="1" applyBorder="1"/>
    <xf numFmtId="3" fontId="2" fillId="2" borderId="2" xfId="1" applyNumberFormat="1" applyFont="1" applyFill="1" applyBorder="1"/>
    <xf numFmtId="0" fontId="6" fillId="0" borderId="2" xfId="2" applyFont="1" applyBorder="1"/>
    <xf numFmtId="0" fontId="6" fillId="0" borderId="30" xfId="2" applyFont="1" applyBorder="1"/>
    <xf numFmtId="0" fontId="5" fillId="3" borderId="2" xfId="2" applyFont="1" applyFill="1" applyBorder="1" applyAlignment="1">
      <alignment horizontal="center" vertical="center" wrapText="1"/>
    </xf>
    <xf numFmtId="0" fontId="6" fillId="0" borderId="35" xfId="2" applyFont="1" applyBorder="1"/>
    <xf numFmtId="0" fontId="6" fillId="0" borderId="35" xfId="0" applyFont="1" applyBorder="1" applyAlignment="1">
      <alignment horizontal="left"/>
    </xf>
    <xf numFmtId="0" fontId="4" fillId="0" borderId="0" xfId="2" applyAlignment="1">
      <alignment horizontal="right"/>
    </xf>
    <xf numFmtId="0" fontId="6" fillId="0" borderId="36" xfId="2" applyFont="1" applyBorder="1"/>
    <xf numFmtId="0" fontId="5" fillId="2" borderId="25" xfId="2" applyFont="1" applyFill="1" applyBorder="1" applyAlignment="1">
      <alignment horizontal="center" vertical="center" wrapText="1"/>
    </xf>
    <xf numFmtId="0" fontId="5" fillId="2" borderId="32" xfId="2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7" xfId="2" applyFont="1" applyBorder="1"/>
    <xf numFmtId="0" fontId="5" fillId="0" borderId="12" xfId="2" applyFont="1" applyBorder="1"/>
    <xf numFmtId="0" fontId="5" fillId="0" borderId="8" xfId="2" applyFont="1" applyBorder="1" applyAlignment="1">
      <alignment horizontal="left"/>
    </xf>
    <xf numFmtId="0" fontId="2" fillId="5" borderId="34" xfId="1" applyFont="1" applyFill="1" applyBorder="1" applyAlignment="1">
      <alignment horizontal="center" vertical="center" wrapText="1"/>
    </xf>
    <xf numFmtId="3" fontId="1" fillId="0" borderId="38" xfId="1" applyNumberFormat="1" applyBorder="1"/>
    <xf numFmtId="0" fontId="2" fillId="7" borderId="2" xfId="1" applyFont="1" applyFill="1" applyBorder="1" applyAlignment="1">
      <alignment horizontal="center" vertical="center" wrapText="1"/>
    </xf>
    <xf numFmtId="3" fontId="0" fillId="0" borderId="14" xfId="0" applyNumberFormat="1" applyBorder="1"/>
    <xf numFmtId="3" fontId="0" fillId="0" borderId="3" xfId="0" applyNumberFormat="1" applyBorder="1"/>
    <xf numFmtId="3" fontId="0" fillId="0" borderId="6" xfId="0" applyNumberFormat="1" applyBorder="1"/>
    <xf numFmtId="0" fontId="0" fillId="0" borderId="0" xfId="0" applyAlignment="1">
      <alignment horizontal="right"/>
    </xf>
    <xf numFmtId="3" fontId="1" fillId="0" borderId="40" xfId="1" applyNumberFormat="1" applyBorder="1"/>
    <xf numFmtId="3" fontId="1" fillId="0" borderId="20" xfId="1" applyNumberFormat="1" applyBorder="1"/>
    <xf numFmtId="0" fontId="7" fillId="5" borderId="2" xfId="1" applyFont="1" applyFill="1" applyBorder="1" applyAlignment="1">
      <alignment horizontal="center" vertical="center" wrapText="1"/>
    </xf>
    <xf numFmtId="0" fontId="0" fillId="0" borderId="41" xfId="0" applyBorder="1"/>
    <xf numFmtId="0" fontId="6" fillId="0" borderId="14" xfId="2" applyFont="1" applyBorder="1"/>
    <xf numFmtId="3" fontId="6" fillId="0" borderId="15" xfId="2" applyNumberFormat="1" applyFont="1" applyBorder="1" applyAlignment="1">
      <alignment wrapText="1"/>
    </xf>
    <xf numFmtId="3" fontId="6" fillId="0" borderId="13" xfId="1" applyNumberFormat="1" applyFont="1" applyBorder="1"/>
    <xf numFmtId="3" fontId="6" fillId="0" borderId="13" xfId="2" applyNumberFormat="1" applyFont="1" applyBorder="1" applyAlignment="1">
      <alignment wrapText="1"/>
    </xf>
    <xf numFmtId="3" fontId="6" fillId="0" borderId="16" xfId="1" applyNumberFormat="1" applyFont="1" applyBorder="1"/>
    <xf numFmtId="0" fontId="0" fillId="0" borderId="28" xfId="0" applyBorder="1" applyAlignment="1">
      <alignment horizontal="left"/>
    </xf>
    <xf numFmtId="0" fontId="0" fillId="0" borderId="14" xfId="0" applyBorder="1" applyAlignment="1">
      <alignment horizontal="left"/>
    </xf>
    <xf numFmtId="3" fontId="1" fillId="0" borderId="26" xfId="1" applyNumberFormat="1" applyBorder="1" applyAlignment="1">
      <alignment horizontal="right"/>
    </xf>
    <xf numFmtId="3" fontId="0" fillId="0" borderId="0" xfId="0" applyNumberFormat="1" applyAlignment="1">
      <alignment horizontal="right"/>
    </xf>
    <xf numFmtId="3" fontId="1" fillId="0" borderId="4" xfId="1" applyNumberFormat="1" applyBorder="1"/>
    <xf numFmtId="3" fontId="1" fillId="0" borderId="10" xfId="1" applyNumberFormat="1" applyBorder="1"/>
    <xf numFmtId="3" fontId="1" fillId="0" borderId="11" xfId="1" applyNumberFormat="1" applyBorder="1"/>
    <xf numFmtId="3" fontId="0" fillId="0" borderId="26" xfId="1" applyNumberFormat="1" applyFont="1" applyBorder="1" applyAlignment="1">
      <alignment horizontal="right"/>
    </xf>
    <xf numFmtId="0" fontId="0" fillId="0" borderId="3" xfId="0" applyBorder="1"/>
    <xf numFmtId="0" fontId="2" fillId="8" borderId="25" xfId="1" applyFont="1" applyFill="1" applyBorder="1" applyAlignment="1">
      <alignment horizontal="center" vertical="center" wrapText="1"/>
    </xf>
    <xf numFmtId="0" fontId="2" fillId="9" borderId="2" xfId="1" applyFont="1" applyFill="1" applyBorder="1" applyAlignment="1">
      <alignment horizontal="center" vertical="center" wrapText="1"/>
    </xf>
    <xf numFmtId="3" fontId="2" fillId="9" borderId="2" xfId="0" applyNumberFormat="1" applyFont="1" applyFill="1" applyBorder="1"/>
    <xf numFmtId="3" fontId="2" fillId="2" borderId="2" xfId="0" applyNumberFormat="1" applyFont="1" applyFill="1" applyBorder="1"/>
    <xf numFmtId="3" fontId="2" fillId="8" borderId="2" xfId="0" applyNumberFormat="1" applyFont="1" applyFill="1" applyBorder="1"/>
    <xf numFmtId="0" fontId="5" fillId="3" borderId="31" xfId="2" applyFont="1" applyFill="1" applyBorder="1" applyAlignment="1">
      <alignment horizontal="center" vertical="center" wrapText="1"/>
    </xf>
    <xf numFmtId="0" fontId="17" fillId="0" borderId="0" xfId="0" applyFont="1"/>
    <xf numFmtId="3" fontId="0" fillId="0" borderId="2" xfId="0" applyNumberFormat="1" applyBorder="1"/>
    <xf numFmtId="0" fontId="5" fillId="3" borderId="25" xfId="2" applyFont="1" applyFill="1" applyBorder="1" applyAlignment="1">
      <alignment horizontal="center" vertical="center" wrapText="1"/>
    </xf>
    <xf numFmtId="0" fontId="7" fillId="0" borderId="28" xfId="2" applyFont="1" applyBorder="1"/>
    <xf numFmtId="0" fontId="0" fillId="0" borderId="14" xfId="0" applyBorder="1"/>
    <xf numFmtId="0" fontId="0" fillId="0" borderId="6" xfId="0" applyBorder="1"/>
    <xf numFmtId="0" fontId="5" fillId="2" borderId="2" xfId="2" applyFont="1" applyFill="1" applyBorder="1" applyAlignment="1">
      <alignment horizontal="center" vertical="center" wrapText="1"/>
    </xf>
    <xf numFmtId="3" fontId="0" fillId="0" borderId="43" xfId="0" applyNumberFormat="1" applyBorder="1"/>
    <xf numFmtId="3" fontId="0" fillId="0" borderId="38" xfId="0" applyNumberFormat="1" applyBorder="1"/>
    <xf numFmtId="3" fontId="0" fillId="0" borderId="44" xfId="0" applyNumberFormat="1" applyBorder="1"/>
    <xf numFmtId="3" fontId="2" fillId="2" borderId="1" xfId="1" applyNumberFormat="1" applyFont="1" applyFill="1" applyBorder="1"/>
    <xf numFmtId="3" fontId="0" fillId="0" borderId="22" xfId="0" applyNumberFormat="1" applyBorder="1"/>
    <xf numFmtId="3" fontId="1" fillId="0" borderId="37" xfId="1" applyNumberFormat="1" applyBorder="1"/>
    <xf numFmtId="3" fontId="1" fillId="0" borderId="45" xfId="1" applyNumberFormat="1" applyBorder="1"/>
    <xf numFmtId="3" fontId="1" fillId="0" borderId="44" xfId="1" applyNumberFormat="1" applyBorder="1"/>
    <xf numFmtId="3" fontId="0" fillId="0" borderId="39" xfId="0" applyNumberFormat="1" applyBorder="1"/>
    <xf numFmtId="3" fontId="1" fillId="0" borderId="21" xfId="1" applyNumberFormat="1" applyBorder="1"/>
    <xf numFmtId="3" fontId="1" fillId="0" borderId="42" xfId="1" applyNumberFormat="1" applyBorder="1"/>
    <xf numFmtId="0" fontId="19" fillId="0" borderId="14" xfId="2" applyFont="1" applyBorder="1" applyAlignment="1">
      <alignment horizontal="left" indent="1"/>
    </xf>
    <xf numFmtId="0" fontId="19" fillId="0" borderId="3" xfId="2" applyFont="1" applyBorder="1" applyAlignment="1">
      <alignment horizontal="left" indent="1"/>
    </xf>
    <xf numFmtId="0" fontId="12" fillId="4" borderId="2" xfId="2" applyFont="1" applyFill="1" applyBorder="1" applyAlignment="1">
      <alignment horizontal="center" vertical="center" wrapText="1"/>
    </xf>
    <xf numFmtId="0" fontId="12" fillId="4" borderId="25" xfId="2" applyFont="1" applyFill="1" applyBorder="1" applyAlignment="1">
      <alignment horizontal="center" vertical="center" wrapText="1"/>
    </xf>
    <xf numFmtId="0" fontId="12" fillId="4" borderId="24" xfId="2" applyFont="1" applyFill="1" applyBorder="1" applyAlignment="1">
      <alignment horizontal="center" vertical="center" wrapText="1"/>
    </xf>
    <xf numFmtId="3" fontId="11" fillId="0" borderId="14" xfId="2" applyNumberFormat="1" applyFont="1" applyBorder="1" applyAlignment="1">
      <alignment wrapText="1"/>
    </xf>
    <xf numFmtId="3" fontId="11" fillId="0" borderId="35" xfId="2" applyNumberFormat="1" applyFont="1" applyBorder="1" applyAlignment="1">
      <alignment wrapText="1"/>
    </xf>
    <xf numFmtId="3" fontId="6" fillId="0" borderId="3" xfId="1" applyNumberFormat="1" applyFont="1" applyBorder="1"/>
    <xf numFmtId="3" fontId="1" fillId="0" borderId="35" xfId="1" applyNumberFormat="1" applyBorder="1"/>
    <xf numFmtId="3" fontId="6" fillId="0" borderId="35" xfId="0" applyNumberFormat="1" applyFont="1" applyBorder="1"/>
    <xf numFmtId="3" fontId="6" fillId="0" borderId="6" xfId="1" applyNumberFormat="1" applyFont="1" applyBorder="1"/>
    <xf numFmtId="0" fontId="0" fillId="10" borderId="0" xfId="0" applyFill="1" applyAlignment="1">
      <alignment horizontal="center"/>
    </xf>
    <xf numFmtId="0" fontId="0" fillId="10" borderId="0" xfId="1" applyFont="1" applyFill="1" applyAlignment="1">
      <alignment horizontal="right"/>
    </xf>
    <xf numFmtId="3" fontId="6" fillId="0" borderId="35" xfId="2" applyNumberFormat="1" applyFont="1" applyBorder="1" applyAlignment="1">
      <alignment wrapText="1"/>
    </xf>
    <xf numFmtId="3" fontId="6" fillId="0" borderId="35" xfId="1" applyNumberFormat="1" applyFont="1" applyBorder="1"/>
    <xf numFmtId="0" fontId="2" fillId="11" borderId="25" xfId="1" applyFont="1" applyFill="1" applyBorder="1" applyAlignment="1">
      <alignment horizontal="center" vertical="center" wrapText="1"/>
    </xf>
    <xf numFmtId="3" fontId="2" fillId="11" borderId="2" xfId="0" applyNumberFormat="1" applyFont="1" applyFill="1" applyBorder="1"/>
    <xf numFmtId="3" fontId="0" fillId="0" borderId="0" xfId="0" applyNumberFormat="1" applyAlignment="1">
      <alignment horizontal="center"/>
    </xf>
    <xf numFmtId="164" fontId="0" fillId="0" borderId="0" xfId="0" applyNumberFormat="1"/>
    <xf numFmtId="3" fontId="0" fillId="0" borderId="20" xfId="0" applyNumberFormat="1" applyBorder="1"/>
    <xf numFmtId="3" fontId="0" fillId="0" borderId="13" xfId="0" applyNumberFormat="1" applyBorder="1"/>
    <xf numFmtId="3" fontId="0" fillId="0" borderId="42" xfId="0" applyNumberFormat="1" applyBorder="1"/>
    <xf numFmtId="3" fontId="0" fillId="0" borderId="16" xfId="0" applyNumberFormat="1" applyBorder="1"/>
    <xf numFmtId="0" fontId="5" fillId="0" borderId="46" xfId="2" applyFont="1" applyBorder="1"/>
    <xf numFmtId="164" fontId="1" fillId="0" borderId="22" xfId="1" applyNumberFormat="1" applyBorder="1"/>
    <xf numFmtId="3" fontId="1" fillId="0" borderId="48" xfId="1" applyNumberFormat="1" applyBorder="1"/>
    <xf numFmtId="3" fontId="6" fillId="0" borderId="48" xfId="1" applyNumberFormat="1" applyFont="1" applyBorder="1"/>
    <xf numFmtId="3" fontId="1" fillId="0" borderId="39" xfId="1" applyNumberFormat="1" applyBorder="1"/>
    <xf numFmtId="0" fontId="2" fillId="12" borderId="2" xfId="1" applyFont="1" applyFill="1" applyBorder="1" applyAlignment="1">
      <alignment horizontal="center" vertical="center" wrapText="1"/>
    </xf>
    <xf numFmtId="3" fontId="2" fillId="12" borderId="2" xfId="0" applyNumberFormat="1" applyFont="1" applyFill="1" applyBorder="1"/>
    <xf numFmtId="0" fontId="2" fillId="12" borderId="25" xfId="1" applyFont="1" applyFill="1" applyBorder="1" applyAlignment="1">
      <alignment horizontal="center" vertical="center" wrapText="1"/>
    </xf>
    <xf numFmtId="3" fontId="6" fillId="0" borderId="3" xfId="3" applyNumberFormat="1" applyFont="1" applyBorder="1"/>
    <xf numFmtId="3" fontId="6" fillId="0" borderId="3" xfId="2" applyNumberFormat="1" applyFont="1" applyBorder="1"/>
    <xf numFmtId="3" fontId="6" fillId="0" borderId="3" xfId="2" applyNumberFormat="1" applyFont="1" applyBorder="1" applyAlignment="1">
      <alignment wrapText="1"/>
    </xf>
    <xf numFmtId="3" fontId="6" fillId="0" borderId="6" xfId="2" applyNumberFormat="1" applyFont="1" applyBorder="1"/>
    <xf numFmtId="3" fontId="1" fillId="0" borderId="47" xfId="1" applyNumberFormat="1" applyBorder="1"/>
    <xf numFmtId="3" fontId="2" fillId="2" borderId="34" xfId="1" applyNumberFormat="1" applyFont="1" applyFill="1" applyBorder="1"/>
    <xf numFmtId="3" fontId="0" fillId="0" borderId="40" xfId="0" applyNumberFormat="1" applyBorder="1"/>
    <xf numFmtId="0" fontId="0" fillId="0" borderId="2" xfId="0" applyBorder="1"/>
    <xf numFmtId="3" fontId="0" fillId="0" borderId="0" xfId="0" applyNumberFormat="1" applyAlignment="1">
      <alignment wrapText="1"/>
    </xf>
    <xf numFmtId="3" fontId="0" fillId="0" borderId="40" xfId="0" applyNumberFormat="1" applyBorder="1" applyAlignment="1">
      <alignment wrapText="1"/>
    </xf>
    <xf numFmtId="3" fontId="0" fillId="0" borderId="20" xfId="0" applyNumberFormat="1" applyBorder="1" applyAlignment="1">
      <alignment wrapText="1"/>
    </xf>
    <xf numFmtId="3" fontId="0" fillId="0" borderId="42" xfId="0" applyNumberFormat="1" applyBorder="1" applyAlignment="1">
      <alignment wrapText="1"/>
    </xf>
    <xf numFmtId="3" fontId="0" fillId="0" borderId="14" xfId="0" applyNumberFormat="1" applyBorder="1" applyAlignment="1">
      <alignment wrapText="1"/>
    </xf>
    <xf numFmtId="3" fontId="0" fillId="0" borderId="3" xfId="0" applyNumberFormat="1" applyBorder="1" applyAlignment="1">
      <alignment wrapText="1"/>
    </xf>
    <xf numFmtId="3" fontId="0" fillId="0" borderId="6" xfId="0" applyNumberFormat="1" applyBorder="1" applyAlignment="1">
      <alignment wrapText="1"/>
    </xf>
    <xf numFmtId="3" fontId="0" fillId="0" borderId="28" xfId="0" applyNumberFormat="1" applyBorder="1"/>
    <xf numFmtId="3" fontId="0" fillId="0" borderId="27" xfId="0" applyNumberFormat="1" applyBorder="1"/>
    <xf numFmtId="3" fontId="0" fillId="0" borderId="34" xfId="0" applyNumberFormat="1" applyBorder="1"/>
    <xf numFmtId="3" fontId="0" fillId="0" borderId="41" xfId="0" applyNumberFormat="1" applyBorder="1"/>
    <xf numFmtId="0" fontId="0" fillId="0" borderId="37" xfId="0" applyBorder="1"/>
    <xf numFmtId="0" fontId="0" fillId="0" borderId="38" xfId="0" applyBorder="1"/>
    <xf numFmtId="3" fontId="0" fillId="0" borderId="24" xfId="0" applyNumberFormat="1" applyBorder="1"/>
    <xf numFmtId="3" fontId="0" fillId="0" borderId="32" xfId="0" applyNumberFormat="1" applyBorder="1"/>
    <xf numFmtId="3" fontId="0" fillId="0" borderId="49" xfId="0" applyNumberFormat="1" applyBorder="1"/>
    <xf numFmtId="3" fontId="0" fillId="0" borderId="25" xfId="0" applyNumberFormat="1" applyBorder="1"/>
    <xf numFmtId="0" fontId="2" fillId="6" borderId="25" xfId="1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center" vertical="center" wrapText="1"/>
    </xf>
    <xf numFmtId="3" fontId="2" fillId="6" borderId="2" xfId="0" applyNumberFormat="1" applyFont="1" applyFill="1" applyBorder="1"/>
    <xf numFmtId="3" fontId="0" fillId="0" borderId="15" xfId="0" applyNumberFormat="1" applyBorder="1"/>
    <xf numFmtId="0" fontId="0" fillId="0" borderId="50" xfId="0" applyBorder="1"/>
    <xf numFmtId="0" fontId="13" fillId="0" borderId="0" xfId="1" applyFont="1" applyAlignment="1">
      <alignment horizontal="left"/>
    </xf>
    <xf numFmtId="0" fontId="3" fillId="0" borderId="0" xfId="1" applyFont="1" applyAlignment="1">
      <alignment horizontal="lef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 wrapText="1"/>
    </xf>
    <xf numFmtId="0" fontId="6" fillId="0" borderId="3" xfId="2" applyFont="1" applyFill="1" applyBorder="1"/>
    <xf numFmtId="3" fontId="1" fillId="0" borderId="30" xfId="1" applyNumberFormat="1" applyBorder="1"/>
    <xf numFmtId="3" fontId="0" fillId="0" borderId="35" xfId="0" applyNumberFormat="1" applyBorder="1"/>
    <xf numFmtId="3" fontId="0" fillId="0" borderId="30" xfId="0" applyNumberFormat="1" applyBorder="1"/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0"/>
  <tableStyles count="0" defaultTableStyle="TableStyleMedium2" defaultPivotStyle="PivotStyleLight16"/>
  <colors>
    <mruColors>
      <color rgb="FFF1FD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5"/>
  <sheetViews>
    <sheetView tabSelected="1" zoomScalePageLayoutView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30" sqref="B30"/>
    </sheetView>
  </sheetViews>
  <sheetFormatPr defaultRowHeight="15" x14ac:dyDescent="0.25"/>
  <cols>
    <col min="1" max="1" width="8.85546875" customWidth="1"/>
    <col min="2" max="2" width="50.140625" customWidth="1"/>
    <col min="3" max="4" width="13.7109375" customWidth="1"/>
    <col min="5" max="5" width="13.7109375" hidden="1" customWidth="1"/>
    <col min="6" max="7" width="13.7109375" customWidth="1"/>
    <col min="8" max="8" width="13.7109375" hidden="1" customWidth="1"/>
    <col min="9" max="10" width="13.7109375" customWidth="1"/>
    <col min="11" max="11" width="14.5703125" hidden="1" customWidth="1"/>
    <col min="12" max="21" width="13.7109375" customWidth="1"/>
  </cols>
  <sheetData>
    <row r="1" spans="1:21" ht="30.75" customHeight="1" x14ac:dyDescent="0.3">
      <c r="A1" s="1" t="s">
        <v>177</v>
      </c>
      <c r="B1" s="192" t="s">
        <v>262</v>
      </c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</row>
    <row r="2" spans="1:21" ht="15.75" x14ac:dyDescent="0.25">
      <c r="A2" s="3"/>
      <c r="B2" s="191" t="s">
        <v>160</v>
      </c>
      <c r="C2" s="191"/>
      <c r="D2" s="191"/>
      <c r="E2" s="191"/>
      <c r="F2" s="191"/>
      <c r="G2" s="25"/>
      <c r="H2" s="25"/>
      <c r="I2" s="10"/>
    </row>
    <row r="3" spans="1:21" ht="15.75" thickBot="1" x14ac:dyDescent="0.3">
      <c r="A3" s="11"/>
      <c r="B3" s="12"/>
      <c r="C3" s="12"/>
      <c r="D3" s="12"/>
      <c r="E3" s="13"/>
      <c r="F3" s="13"/>
      <c r="G3" s="142" t="s">
        <v>239</v>
      </c>
      <c r="H3" s="13"/>
      <c r="J3" s="141" t="s">
        <v>239</v>
      </c>
      <c r="K3" s="73"/>
      <c r="L3" s="73"/>
      <c r="M3" s="141" t="s">
        <v>239</v>
      </c>
      <c r="O3" s="141" t="s">
        <v>239</v>
      </c>
      <c r="Q3" s="141" t="s">
        <v>239</v>
      </c>
      <c r="S3" s="141" t="s">
        <v>239</v>
      </c>
      <c r="U3" s="141" t="s">
        <v>239</v>
      </c>
    </row>
    <row r="4" spans="1:21" ht="64.5" customHeight="1" thickBot="1" x14ac:dyDescent="0.3">
      <c r="A4" s="26" t="s">
        <v>155</v>
      </c>
      <c r="B4" s="27" t="s">
        <v>52</v>
      </c>
      <c r="C4" s="28" t="s">
        <v>189</v>
      </c>
      <c r="D4" s="28" t="s">
        <v>193</v>
      </c>
      <c r="E4" s="29" t="s">
        <v>178</v>
      </c>
      <c r="F4" s="29" t="s">
        <v>188</v>
      </c>
      <c r="G4" s="29" t="s">
        <v>222</v>
      </c>
      <c r="H4" s="90" t="s">
        <v>203</v>
      </c>
      <c r="I4" s="81" t="s">
        <v>199</v>
      </c>
      <c r="J4" s="30" t="s">
        <v>221</v>
      </c>
      <c r="K4" s="83" t="s">
        <v>198</v>
      </c>
      <c r="L4" s="107" t="s">
        <v>211</v>
      </c>
      <c r="M4" s="107" t="s">
        <v>220</v>
      </c>
      <c r="N4" s="106" t="s">
        <v>234</v>
      </c>
      <c r="O4" s="106" t="s">
        <v>210</v>
      </c>
      <c r="P4" s="145" t="s">
        <v>240</v>
      </c>
      <c r="Q4" s="145" t="s">
        <v>238</v>
      </c>
      <c r="R4" s="160" t="s">
        <v>246</v>
      </c>
      <c r="S4" s="158" t="s">
        <v>245</v>
      </c>
      <c r="T4" s="186" t="s">
        <v>261</v>
      </c>
      <c r="U4" s="187" t="s">
        <v>260</v>
      </c>
    </row>
    <row r="5" spans="1:21" x14ac:dyDescent="0.25">
      <c r="A5" s="78" t="s">
        <v>156</v>
      </c>
      <c r="B5" s="14" t="s">
        <v>0</v>
      </c>
      <c r="C5" s="17">
        <v>25152000</v>
      </c>
      <c r="D5" s="19">
        <v>25152</v>
      </c>
      <c r="E5" s="22">
        <v>25336</v>
      </c>
      <c r="F5" s="22">
        <v>25336</v>
      </c>
      <c r="G5" s="19">
        <f>+MZV!E6</f>
        <v>25336</v>
      </c>
      <c r="H5" s="93">
        <v>25336</v>
      </c>
      <c r="I5" s="84">
        <v>27870</v>
      </c>
      <c r="J5" s="19">
        <f>+MZV!G6</f>
        <v>27870</v>
      </c>
      <c r="K5" s="84">
        <v>27870</v>
      </c>
      <c r="L5" s="84">
        <v>31484</v>
      </c>
      <c r="M5" s="19">
        <f>+MZV!I6</f>
        <v>31484</v>
      </c>
      <c r="N5" s="135">
        <v>34632</v>
      </c>
      <c r="O5" s="19">
        <f>+MZV!K6</f>
        <v>34632</v>
      </c>
      <c r="P5" s="135">
        <v>34632</v>
      </c>
      <c r="Q5" s="124">
        <f>+MZV!M6</f>
        <v>34632.400000000001</v>
      </c>
      <c r="R5" s="135">
        <v>31169</v>
      </c>
      <c r="S5" s="47">
        <f>+MZV!O6</f>
        <v>31169</v>
      </c>
      <c r="T5" s="135">
        <v>31169</v>
      </c>
      <c r="U5" s="47">
        <f>+MZV!Q6</f>
        <v>31169</v>
      </c>
    </row>
    <row r="6" spans="1:21" x14ac:dyDescent="0.25">
      <c r="A6" s="79" t="s">
        <v>76</v>
      </c>
      <c r="B6" s="4" t="s">
        <v>0</v>
      </c>
      <c r="C6" s="18">
        <v>91166000</v>
      </c>
      <c r="D6" s="20">
        <v>91166</v>
      </c>
      <c r="E6" s="20">
        <v>94489</v>
      </c>
      <c r="F6" s="20">
        <v>94489</v>
      </c>
      <c r="G6" s="20">
        <f>+MO!E11</f>
        <v>115315</v>
      </c>
      <c r="H6" s="94">
        <v>94489</v>
      </c>
      <c r="I6" s="85">
        <v>94489</v>
      </c>
      <c r="J6" s="20">
        <f>+MO!G11</f>
        <v>129679.38800000001</v>
      </c>
      <c r="K6" s="85">
        <v>94489</v>
      </c>
      <c r="L6" s="85">
        <v>83269</v>
      </c>
      <c r="M6" s="20">
        <f>+MO!I11</f>
        <v>100681.575</v>
      </c>
      <c r="N6" s="33">
        <v>98269</v>
      </c>
      <c r="O6" s="20">
        <f>+MO!K11</f>
        <v>111271.364</v>
      </c>
      <c r="P6" s="33">
        <v>98269</v>
      </c>
      <c r="Q6" s="82">
        <f>+MO!M11</f>
        <v>122051.052</v>
      </c>
      <c r="R6" s="161">
        <v>96269</v>
      </c>
      <c r="S6" s="33">
        <f>+MO!O11</f>
        <v>114304</v>
      </c>
      <c r="T6" s="161">
        <v>100119</v>
      </c>
      <c r="U6" s="33">
        <f>+MO!Q11</f>
        <v>118180.851</v>
      </c>
    </row>
    <row r="7" spans="1:21" x14ac:dyDescent="0.25">
      <c r="A7" s="79" t="s">
        <v>195</v>
      </c>
      <c r="B7" s="15" t="s">
        <v>0</v>
      </c>
      <c r="C7" s="18">
        <v>60000000</v>
      </c>
      <c r="D7" s="20">
        <v>14000</v>
      </c>
      <c r="E7" s="23">
        <v>80000</v>
      </c>
      <c r="F7" s="23">
        <v>80000</v>
      </c>
      <c r="G7" s="20">
        <f>+MPSV!E8</f>
        <v>78419</v>
      </c>
      <c r="H7" s="95">
        <v>90000</v>
      </c>
      <c r="I7" s="85">
        <v>89726</v>
      </c>
      <c r="J7" s="20">
        <f>+MPSV!G8</f>
        <v>88900</v>
      </c>
      <c r="K7" s="85">
        <v>94726</v>
      </c>
      <c r="L7" s="85">
        <v>83600</v>
      </c>
      <c r="M7" s="20">
        <f>+MPSV!I8</f>
        <v>85400</v>
      </c>
      <c r="N7" s="136">
        <v>94700</v>
      </c>
      <c r="O7" s="20">
        <f>+MPSV!K8</f>
        <v>94205</v>
      </c>
      <c r="P7" s="143">
        <v>84250</v>
      </c>
      <c r="Q7" s="82">
        <f>+MPSV!M8</f>
        <v>84250</v>
      </c>
      <c r="R7" s="162">
        <v>85163</v>
      </c>
      <c r="S7" s="33">
        <f>+MPSV!O8</f>
        <v>85162.5</v>
      </c>
      <c r="T7" s="162">
        <v>88569</v>
      </c>
      <c r="U7" s="33">
        <f>+MPSV!Q8</f>
        <v>88569</v>
      </c>
    </row>
    <row r="8" spans="1:21" x14ac:dyDescent="0.25">
      <c r="A8" s="79" t="s">
        <v>185</v>
      </c>
      <c r="B8" s="4" t="s">
        <v>0</v>
      </c>
      <c r="C8" s="18">
        <v>64385000</v>
      </c>
      <c r="D8" s="20">
        <v>139047</v>
      </c>
      <c r="E8" s="20">
        <v>139047</v>
      </c>
      <c r="F8" s="23">
        <v>139047</v>
      </c>
      <c r="G8" s="20">
        <f>+MV!E14</f>
        <v>138740</v>
      </c>
      <c r="H8" s="95">
        <v>141828</v>
      </c>
      <c r="I8" s="85">
        <v>141828</v>
      </c>
      <c r="J8" s="20">
        <f>+MV!G14</f>
        <v>141828.00000000003</v>
      </c>
      <c r="K8" s="85">
        <v>141828</v>
      </c>
      <c r="L8" s="85">
        <v>147501</v>
      </c>
      <c r="M8" s="20">
        <f>+MV!I14</f>
        <v>147501.11999999997</v>
      </c>
      <c r="N8" s="137">
        <v>95280</v>
      </c>
      <c r="O8" s="20">
        <f>+MV!K14</f>
        <v>119260.12</v>
      </c>
      <c r="P8" s="33">
        <v>147501</v>
      </c>
      <c r="Q8" s="82">
        <f>+MV!M14</f>
        <v>147501.11700000003</v>
      </c>
      <c r="R8" s="162">
        <v>112751</v>
      </c>
      <c r="S8" s="33">
        <f>+MV!O14</f>
        <v>112751.00700000001</v>
      </c>
      <c r="T8" s="162">
        <v>116533</v>
      </c>
      <c r="U8" s="33">
        <f>+MV!Q14</f>
        <v>116533.04800000001</v>
      </c>
    </row>
    <row r="9" spans="1:21" x14ac:dyDescent="0.25">
      <c r="A9" s="79" t="s">
        <v>157</v>
      </c>
      <c r="B9" s="15" t="s">
        <v>0</v>
      </c>
      <c r="C9" s="18">
        <v>248379554</v>
      </c>
      <c r="D9" s="20">
        <v>248379</v>
      </c>
      <c r="E9" s="23">
        <v>257600</v>
      </c>
      <c r="F9" s="23">
        <v>257600.19899999999</v>
      </c>
      <c r="G9" s="20">
        <f>+MŽP!E11</f>
        <v>257187</v>
      </c>
      <c r="H9" s="95">
        <v>257600.19899999999</v>
      </c>
      <c r="I9" s="85">
        <v>268207</v>
      </c>
      <c r="J9" s="20">
        <f>+MŽP!G11</f>
        <v>268264.03600000002</v>
      </c>
      <c r="K9" s="85">
        <v>276072</v>
      </c>
      <c r="L9" s="85">
        <v>284367</v>
      </c>
      <c r="M9" s="20">
        <f>+MŽP!I11</f>
        <v>284366.69500000001</v>
      </c>
      <c r="N9" s="136">
        <v>295741</v>
      </c>
      <c r="O9" s="20">
        <f>+MŽP!K11</f>
        <v>295741.36199999996</v>
      </c>
      <c r="P9" s="136">
        <v>295741</v>
      </c>
      <c r="Q9" s="82">
        <f>+MŽP!M11</f>
        <v>297541.36300000001</v>
      </c>
      <c r="R9" s="163">
        <v>295954</v>
      </c>
      <c r="S9" s="33">
        <f>+MŽP!O11</f>
        <v>295954.29499999998</v>
      </c>
      <c r="T9" s="163">
        <v>295954</v>
      </c>
      <c r="U9" s="33">
        <f>+MŽP!Q11</f>
        <v>325554.29499999998</v>
      </c>
    </row>
    <row r="10" spans="1:21" x14ac:dyDescent="0.25">
      <c r="A10" s="79" t="s">
        <v>175</v>
      </c>
      <c r="B10" s="4" t="s">
        <v>196</v>
      </c>
      <c r="C10" s="18">
        <v>362844000</v>
      </c>
      <c r="D10" s="20">
        <v>355737</v>
      </c>
      <c r="E10" s="20">
        <v>420923</v>
      </c>
      <c r="F10" s="23">
        <v>420923</v>
      </c>
      <c r="G10" s="20">
        <f>+MPO!E19</f>
        <v>406182</v>
      </c>
      <c r="H10" s="95">
        <v>468787</v>
      </c>
      <c r="I10" s="85">
        <v>468787</v>
      </c>
      <c r="J10" s="20">
        <f>+MPO!G19</f>
        <v>474276.72400000005</v>
      </c>
      <c r="K10" s="85">
        <v>497230</v>
      </c>
      <c r="L10" s="85">
        <v>543311</v>
      </c>
      <c r="M10" s="20">
        <f>+MPO!I19</f>
        <v>484445</v>
      </c>
      <c r="N10" s="33">
        <v>540732</v>
      </c>
      <c r="O10" s="20">
        <f>+MPO!K19</f>
        <v>515273.08400000003</v>
      </c>
      <c r="P10" s="33">
        <v>540732</v>
      </c>
      <c r="Q10" s="82">
        <f>+MPO!M19</f>
        <v>513053.13199999998</v>
      </c>
      <c r="R10" s="161">
        <v>486659</v>
      </c>
      <c r="S10" s="33">
        <f>+MPO!O19</f>
        <v>513053.13199999998</v>
      </c>
      <c r="T10" s="161">
        <v>505502</v>
      </c>
      <c r="U10" s="33">
        <f>+MPO!Q19</f>
        <v>512753.13199999998</v>
      </c>
    </row>
    <row r="11" spans="1:21" x14ac:dyDescent="0.25">
      <c r="A11" s="79" t="s">
        <v>158</v>
      </c>
      <c r="B11" s="4" t="s">
        <v>0</v>
      </c>
      <c r="C11" s="18">
        <v>50000000</v>
      </c>
      <c r="D11" s="20">
        <v>50000</v>
      </c>
      <c r="E11" s="20">
        <v>50000</v>
      </c>
      <c r="F11" s="23">
        <v>50000</v>
      </c>
      <c r="G11" s="20">
        <f>+MD!E6</f>
        <v>50000</v>
      </c>
      <c r="H11" s="95">
        <v>50000</v>
      </c>
      <c r="I11" s="85">
        <v>55000</v>
      </c>
      <c r="J11" s="20">
        <f>+MD!G6</f>
        <v>55000</v>
      </c>
      <c r="K11" s="85">
        <v>88906</v>
      </c>
      <c r="L11" s="85">
        <v>93906</v>
      </c>
      <c r="M11" s="20">
        <f>+MD!I6</f>
        <v>93906.6</v>
      </c>
      <c r="N11" s="138">
        <v>97663</v>
      </c>
      <c r="O11" s="20">
        <f>+MD!K6</f>
        <v>97662.864000000001</v>
      </c>
      <c r="P11" s="138">
        <v>97663</v>
      </c>
      <c r="Q11" s="82">
        <f>+MD!M6</f>
        <v>97662.864000000001</v>
      </c>
      <c r="R11" s="161">
        <v>87897</v>
      </c>
      <c r="S11" s="33">
        <f>+MD!O6</f>
        <v>87896.577999999994</v>
      </c>
      <c r="T11" s="161">
        <v>91412</v>
      </c>
      <c r="U11" s="33">
        <f>+MD!Q6</f>
        <v>91412.441000000006</v>
      </c>
    </row>
    <row r="12" spans="1:21" x14ac:dyDescent="0.25">
      <c r="A12" s="79" t="s">
        <v>159</v>
      </c>
      <c r="B12" s="4" t="s">
        <v>196</v>
      </c>
      <c r="C12" s="18">
        <v>453206000</v>
      </c>
      <c r="D12" s="20">
        <v>453206</v>
      </c>
      <c r="E12" s="20">
        <v>491031</v>
      </c>
      <c r="F12" s="23">
        <v>491031</v>
      </c>
      <c r="G12" s="20">
        <f>+MZe!E26</f>
        <v>491031</v>
      </c>
      <c r="H12" s="95">
        <v>515369</v>
      </c>
      <c r="I12" s="85">
        <v>515369</v>
      </c>
      <c r="J12" s="20">
        <f>+MZe!G26</f>
        <v>515369</v>
      </c>
      <c r="K12" s="85">
        <v>541569</v>
      </c>
      <c r="L12" s="85">
        <v>562569</v>
      </c>
      <c r="M12" s="20">
        <f>+MZe!I26</f>
        <v>562569</v>
      </c>
      <c r="N12" s="33">
        <v>585072</v>
      </c>
      <c r="O12" s="20">
        <f>+MZe!K26</f>
        <v>585071.76</v>
      </c>
      <c r="P12" s="138">
        <v>570072</v>
      </c>
      <c r="Q12" s="82">
        <f>+MZe!M26</f>
        <v>580827</v>
      </c>
      <c r="R12" s="162">
        <v>526565</v>
      </c>
      <c r="S12" s="33">
        <f>+MZe!O26</f>
        <v>529364.58199999994</v>
      </c>
      <c r="T12" s="162">
        <v>547627</v>
      </c>
      <c r="U12" s="33">
        <f>+MZe!Q26</f>
        <v>543005</v>
      </c>
    </row>
    <row r="13" spans="1:21" x14ac:dyDescent="0.25">
      <c r="A13" s="79" t="s">
        <v>174</v>
      </c>
      <c r="B13" s="16" t="s">
        <v>196</v>
      </c>
      <c r="C13" s="18">
        <v>6643497655</v>
      </c>
      <c r="D13" s="20">
        <v>6643497</v>
      </c>
      <c r="E13" s="20">
        <v>6837097</v>
      </c>
      <c r="F13" s="23">
        <v>6837096.5810000002</v>
      </c>
      <c r="G13" s="20">
        <f>+MSMT!E42</f>
        <v>6837279</v>
      </c>
      <c r="H13" s="95">
        <v>7225699</v>
      </c>
      <c r="I13" s="85">
        <v>7706844</v>
      </c>
      <c r="J13" s="20">
        <f>+MSMT!G42</f>
        <v>7755783.6129999999</v>
      </c>
      <c r="K13" s="85">
        <v>7716844</v>
      </c>
      <c r="L13" s="85">
        <v>8015118</v>
      </c>
      <c r="M13" s="20">
        <f>+MSMT!I42</f>
        <v>8015117.5660000006</v>
      </c>
      <c r="N13" s="139">
        <v>8851324</v>
      </c>
      <c r="O13" s="20">
        <f>+MSMT!K42</f>
        <v>8851306.9649999999</v>
      </c>
      <c r="P13" s="144">
        <v>8814824</v>
      </c>
      <c r="Q13" s="82">
        <f>+MSMT!M42</f>
        <v>8819503.943</v>
      </c>
      <c r="R13" s="161">
        <v>9202031</v>
      </c>
      <c r="S13" s="33">
        <f>+MSMT!O42</f>
        <v>9202030.7589999996</v>
      </c>
      <c r="T13" s="161">
        <v>9570112</v>
      </c>
      <c r="U13" s="33">
        <f>+MSMT!Q42</f>
        <v>7985217.9190000007</v>
      </c>
    </row>
    <row r="14" spans="1:21" x14ac:dyDescent="0.25">
      <c r="A14" s="79" t="s">
        <v>70</v>
      </c>
      <c r="B14" s="4" t="s">
        <v>0</v>
      </c>
      <c r="C14" s="18">
        <v>90039000</v>
      </c>
      <c r="D14" s="20">
        <v>90039</v>
      </c>
      <c r="E14" s="20">
        <v>93354</v>
      </c>
      <c r="F14" s="23">
        <v>93354</v>
      </c>
      <c r="G14" s="20">
        <f>+MK!E25</f>
        <v>93354</v>
      </c>
      <c r="H14" s="95">
        <v>93354</v>
      </c>
      <c r="I14" s="85">
        <v>93354</v>
      </c>
      <c r="J14" s="20">
        <f>+MK!G25</f>
        <v>93354</v>
      </c>
      <c r="K14" s="85">
        <v>93354</v>
      </c>
      <c r="L14" s="85">
        <v>130088</v>
      </c>
      <c r="M14" s="20">
        <f>+MK!I25</f>
        <v>130088</v>
      </c>
      <c r="N14" s="33">
        <v>163087</v>
      </c>
      <c r="O14" s="20">
        <f>+MK!K25</f>
        <v>163087</v>
      </c>
      <c r="P14" s="137">
        <v>163087</v>
      </c>
      <c r="Q14" s="82">
        <f>+MK!M25</f>
        <v>163087</v>
      </c>
      <c r="R14" s="162">
        <v>148950</v>
      </c>
      <c r="S14" s="33">
        <f>+MK!O25</f>
        <v>148950</v>
      </c>
      <c r="T14" s="162">
        <v>148950</v>
      </c>
      <c r="U14" s="33">
        <f>+MK!Q25</f>
        <v>148657.826</v>
      </c>
    </row>
    <row r="15" spans="1:21" x14ac:dyDescent="0.25">
      <c r="A15" s="79" t="s">
        <v>186</v>
      </c>
      <c r="B15" s="4" t="s">
        <v>196</v>
      </c>
      <c r="C15" s="18">
        <v>621046000</v>
      </c>
      <c r="D15" s="20">
        <v>627259.79999999993</v>
      </c>
      <c r="E15" s="20">
        <v>581276.64300000004</v>
      </c>
      <c r="F15" s="20">
        <v>500100.64799999999</v>
      </c>
      <c r="G15" s="20">
        <f>+MZd!E24</f>
        <v>658622</v>
      </c>
      <c r="H15" s="94">
        <v>643562</v>
      </c>
      <c r="I15" s="85">
        <v>643562</v>
      </c>
      <c r="J15" s="20">
        <f>+MZd!G24</f>
        <v>686487.85599999991</v>
      </c>
      <c r="K15" s="85">
        <v>708765</v>
      </c>
      <c r="L15" s="85">
        <v>739670</v>
      </c>
      <c r="M15" s="20">
        <f>+MZd!I24</f>
        <v>707081.86599999992</v>
      </c>
      <c r="N15" s="33">
        <v>769257</v>
      </c>
      <c r="O15" s="20">
        <f>+MZd!K24</f>
        <v>728294.32099999988</v>
      </c>
      <c r="P15" s="33">
        <v>769257</v>
      </c>
      <c r="Q15" s="82">
        <f>+MZd!M24</f>
        <v>750143.15099999984</v>
      </c>
      <c r="R15" s="162">
        <v>690631</v>
      </c>
      <c r="S15" s="33">
        <f>+MZd!O24</f>
        <v>708666.33399999992</v>
      </c>
      <c r="T15" s="162">
        <v>718545</v>
      </c>
      <c r="U15" s="33">
        <f>+MZd!Q24</f>
        <v>689394.49100000004</v>
      </c>
    </row>
    <row r="16" spans="1:21" x14ac:dyDescent="0.25">
      <c r="A16" s="153" t="s">
        <v>244</v>
      </c>
      <c r="B16" s="4" t="s">
        <v>0</v>
      </c>
      <c r="C16" s="154">
        <v>0</v>
      </c>
      <c r="D16" s="155">
        <v>0</v>
      </c>
      <c r="E16" s="155"/>
      <c r="F16" s="155">
        <v>0</v>
      </c>
      <c r="G16" s="155">
        <v>0</v>
      </c>
      <c r="H16" s="156"/>
      <c r="I16" s="123">
        <v>0</v>
      </c>
      <c r="J16" s="155">
        <v>0</v>
      </c>
      <c r="K16" s="123"/>
      <c r="L16" s="123">
        <v>0</v>
      </c>
      <c r="M16" s="155">
        <v>0</v>
      </c>
      <c r="N16" s="36">
        <v>0</v>
      </c>
      <c r="O16" s="155">
        <v>0</v>
      </c>
      <c r="P16" s="36">
        <v>0</v>
      </c>
      <c r="Q16" s="126">
        <v>0</v>
      </c>
      <c r="R16" s="161">
        <v>13032</v>
      </c>
      <c r="S16" s="33">
        <f>+ČÚZK!O5</f>
        <v>13032</v>
      </c>
      <c r="T16" s="161">
        <v>13553</v>
      </c>
      <c r="U16" s="33">
        <f>+ČÚZK!Q5</f>
        <v>13553.409</v>
      </c>
    </row>
    <row r="17" spans="1:21" ht="15.75" thickBot="1" x14ac:dyDescent="0.3">
      <c r="A17" s="80" t="s">
        <v>187</v>
      </c>
      <c r="B17" s="43" t="s">
        <v>197</v>
      </c>
      <c r="C17" s="44">
        <v>3946865000</v>
      </c>
      <c r="D17" s="21">
        <v>3949736</v>
      </c>
      <c r="E17" s="45">
        <v>4121947</v>
      </c>
      <c r="F17" s="45">
        <v>4141947</v>
      </c>
      <c r="G17" s="21">
        <f>+AV!E59</f>
        <v>4141947</v>
      </c>
      <c r="H17" s="96">
        <v>4403846</v>
      </c>
      <c r="I17" s="86">
        <v>4593910</v>
      </c>
      <c r="J17" s="21">
        <f>+AV!G59</f>
        <v>4593410</v>
      </c>
      <c r="K17" s="86">
        <v>4859924</v>
      </c>
      <c r="L17" s="86">
        <v>5043680</v>
      </c>
      <c r="M17" s="21">
        <f>+AV!I59</f>
        <v>5046180</v>
      </c>
      <c r="N17" s="140">
        <v>5569826</v>
      </c>
      <c r="O17" s="21">
        <f>+AV!K59</f>
        <v>5569825.6080000009</v>
      </c>
      <c r="P17" s="48">
        <v>5476326</v>
      </c>
      <c r="Q17" s="157">
        <f>+AV!M59</f>
        <v>5476325.608</v>
      </c>
      <c r="R17" s="164">
        <v>5725347</v>
      </c>
      <c r="S17" s="48">
        <f>+AV!O59</f>
        <v>5721858.5560000008</v>
      </c>
      <c r="T17" s="164">
        <v>5925722</v>
      </c>
      <c r="U17" s="48">
        <f>+AV!Q59</f>
        <v>5925722.0279999999</v>
      </c>
    </row>
    <row r="18" spans="1:21" ht="9" customHeight="1" thickBot="1" x14ac:dyDescent="0.3"/>
    <row r="19" spans="1:21" ht="15.75" thickBot="1" x14ac:dyDescent="0.3">
      <c r="A19" s="51"/>
      <c r="B19" s="52" t="s">
        <v>190</v>
      </c>
      <c r="C19" s="53">
        <f>SUM(C5:C17)</f>
        <v>12656580209</v>
      </c>
      <c r="D19" s="109">
        <f>SUM(D5:D17)</f>
        <v>12687218.800000001</v>
      </c>
      <c r="E19" s="109">
        <f t="shared" ref="E19:G19" si="0">SUM(E5:E17)</f>
        <v>13192100.642999999</v>
      </c>
      <c r="F19" s="54">
        <f t="shared" si="0"/>
        <v>13130924.428000001</v>
      </c>
      <c r="G19" s="54">
        <f t="shared" si="0"/>
        <v>13293412</v>
      </c>
      <c r="H19" s="54">
        <f t="shared" ref="H19:I19" si="1">+SUM(H5:H17)</f>
        <v>14009870.199000001</v>
      </c>
      <c r="I19" s="55">
        <f t="shared" si="1"/>
        <v>14698946</v>
      </c>
      <c r="J19" s="55">
        <f>+SUM(J5:J17)</f>
        <v>14830222.617000001</v>
      </c>
      <c r="K19" s="55">
        <f t="shared" ref="K19:L19" si="2">+SUM(K5:K17)</f>
        <v>15141577</v>
      </c>
      <c r="L19" s="108">
        <f t="shared" si="2"/>
        <v>15758563</v>
      </c>
      <c r="M19" s="108">
        <f>+SUM(M5:M17)</f>
        <v>15688821.422</v>
      </c>
      <c r="N19" s="110">
        <f>+SUM(N5:N17)</f>
        <v>17195583</v>
      </c>
      <c r="O19" s="110">
        <f>+SUM(O5:O17)</f>
        <v>17165631.447999999</v>
      </c>
      <c r="P19" s="146">
        <f>+SUM(P5:P17)</f>
        <v>17092354</v>
      </c>
      <c r="Q19" s="146">
        <f>+SUM(Q5:Q17)</f>
        <v>17086578.629999999</v>
      </c>
      <c r="R19" s="159">
        <f t="shared" ref="R19:S19" si="3">+SUM(R5:R17)</f>
        <v>17502418</v>
      </c>
      <c r="S19" s="159">
        <f t="shared" si="3"/>
        <v>17564192.743000001</v>
      </c>
      <c r="T19" s="188">
        <f t="shared" ref="T19:U19" si="4">+SUM(T5:T17)</f>
        <v>18153767</v>
      </c>
      <c r="U19" s="188">
        <f t="shared" si="4"/>
        <v>16589722.440000001</v>
      </c>
    </row>
    <row r="20" spans="1:21" x14ac:dyDescent="0.25">
      <c r="B20" s="6"/>
      <c r="G20" s="147"/>
      <c r="H20" s="24"/>
      <c r="J20" s="147"/>
      <c r="M20" s="147"/>
      <c r="O20" s="147"/>
      <c r="Q20" s="5"/>
    </row>
    <row r="21" spans="1:21" x14ac:dyDescent="0.25">
      <c r="A21" s="112" t="s">
        <v>299</v>
      </c>
      <c r="C21" s="148"/>
      <c r="D21" s="148"/>
      <c r="E21" s="148"/>
      <c r="F21" s="148"/>
      <c r="G21" s="148"/>
      <c r="I21" s="24"/>
      <c r="L21" s="24"/>
      <c r="N21" s="24"/>
    </row>
    <row r="22" spans="1:21" ht="6" customHeight="1" x14ac:dyDescent="0.25"/>
    <row r="23" spans="1:21" x14ac:dyDescent="0.25">
      <c r="A23" t="s">
        <v>257</v>
      </c>
    </row>
    <row r="24" spans="1:21" ht="6" customHeight="1" x14ac:dyDescent="0.25"/>
    <row r="25" spans="1:21" x14ac:dyDescent="0.25">
      <c r="A25" t="s">
        <v>286</v>
      </c>
    </row>
  </sheetData>
  <mergeCells count="2">
    <mergeCell ref="B2:F2"/>
    <mergeCell ref="B1:N1"/>
  </mergeCells>
  <pageMargins left="0.51181102362204722" right="0.51181102362204722" top="0.59055118110236227" bottom="0.59055118110236227" header="0.31496062992125984" footer="0.31496062992125984"/>
  <pageSetup paperSize="9" scale="54" fitToHeight="0" orientation="landscape" r:id="rId1"/>
  <headerFooter>
    <oddFooter>&amp;C&amp;A&amp;RStránka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34998626667073579"/>
    <pageSetUpPr fitToPage="1"/>
  </sheetPr>
  <dimension ref="A1:Q47"/>
  <sheetViews>
    <sheetView zoomScalePageLayoutView="80" workbookViewId="0">
      <pane xSplit="2" ySplit="4" topLeftCell="C26" activePane="bottomRight" state="frozen"/>
      <selection pane="topRight" activeCell="C1" sqref="C1"/>
      <selection pane="bottomLeft" activeCell="A5" sqref="A5"/>
      <selection pane="bottomRight" activeCell="Q30" sqref="Q30"/>
    </sheetView>
  </sheetViews>
  <sheetFormatPr defaultRowHeight="15" x14ac:dyDescent="0.25"/>
  <cols>
    <col min="1" max="1" width="1.7109375" style="5" customWidth="1"/>
    <col min="2" max="2" width="59.7109375" customWidth="1"/>
    <col min="3" max="3" width="17.7109375" customWidth="1"/>
    <col min="4" max="4" width="17.7109375" style="24" customWidth="1"/>
    <col min="5" max="5" width="17.7109375" customWidth="1"/>
    <col min="6" max="13" width="17.7109375" style="24" customWidth="1"/>
    <col min="14" max="17" width="17.7109375" customWidth="1"/>
  </cols>
  <sheetData>
    <row r="1" spans="1:17" ht="18.75" x14ac:dyDescent="0.3">
      <c r="A1" s="1"/>
      <c r="B1" s="8" t="s">
        <v>263</v>
      </c>
      <c r="C1" s="7"/>
    </row>
    <row r="2" spans="1:17" ht="9.9499999999999993" customHeight="1" x14ac:dyDescent="0.3">
      <c r="A2" s="1"/>
      <c r="B2" s="2"/>
      <c r="C2" s="7"/>
    </row>
    <row r="3" spans="1:17" ht="15.75" thickBot="1" x14ac:dyDescent="0.3">
      <c r="I3" s="100"/>
      <c r="J3" s="100"/>
      <c r="K3" s="100"/>
      <c r="L3" s="100"/>
      <c r="M3" s="100"/>
    </row>
    <row r="4" spans="1:17" ht="48" customHeight="1" thickBot="1" x14ac:dyDescent="0.3">
      <c r="B4" s="132" t="s">
        <v>169</v>
      </c>
      <c r="C4" s="75" t="str">
        <f>+'III. F Souhrn'!D4</f>
        <v>Fixace                        dle UV 
č. 309/2018</v>
      </c>
      <c r="D4" s="38" t="s">
        <v>212</v>
      </c>
      <c r="E4" s="38" t="s">
        <v>226</v>
      </c>
      <c r="F4" s="38" t="s">
        <v>228</v>
      </c>
      <c r="G4" s="38" t="s">
        <v>227</v>
      </c>
      <c r="H4" s="38" t="s">
        <v>230</v>
      </c>
      <c r="I4" s="38" t="s">
        <v>217</v>
      </c>
      <c r="J4" s="38" t="s">
        <v>232</v>
      </c>
      <c r="K4" s="38" t="s">
        <v>219</v>
      </c>
      <c r="L4" s="38" t="s">
        <v>235</v>
      </c>
      <c r="M4" s="38" t="s">
        <v>236</v>
      </c>
      <c r="N4" s="114" t="s">
        <v>247</v>
      </c>
      <c r="O4" s="38" t="s">
        <v>248</v>
      </c>
      <c r="P4" s="114" t="s">
        <v>264</v>
      </c>
      <c r="Q4" s="38" t="s">
        <v>265</v>
      </c>
    </row>
    <row r="5" spans="1:17" x14ac:dyDescent="0.25">
      <c r="B5" s="130" t="s">
        <v>201</v>
      </c>
      <c r="C5" s="47"/>
      <c r="D5" s="50"/>
      <c r="E5" s="50"/>
      <c r="F5" s="50"/>
      <c r="G5" s="103"/>
      <c r="H5" s="88"/>
      <c r="I5" s="47"/>
      <c r="J5" s="19"/>
      <c r="K5" s="47"/>
      <c r="L5" s="88"/>
      <c r="M5" s="47"/>
      <c r="N5" s="180"/>
      <c r="O5" s="116"/>
      <c r="P5" s="180"/>
      <c r="Q5" s="116"/>
    </row>
    <row r="6" spans="1:17" x14ac:dyDescent="0.25">
      <c r="B6" s="56" t="s">
        <v>126</v>
      </c>
      <c r="C6" s="33">
        <v>1610428</v>
      </c>
      <c r="D6" s="31">
        <v>1610428</v>
      </c>
      <c r="E6" s="31">
        <v>1679524</v>
      </c>
      <c r="F6" s="31">
        <v>1679523.7050000001</v>
      </c>
      <c r="G6" s="101">
        <v>1970167.689</v>
      </c>
      <c r="H6" s="149">
        <v>1969645.7960000001</v>
      </c>
      <c r="I6" s="85">
        <v>2058374.8970000001</v>
      </c>
      <c r="J6" s="150">
        <v>2058351.966</v>
      </c>
      <c r="K6" s="85">
        <v>2290478.9670000002</v>
      </c>
      <c r="L6" s="149">
        <v>2290495.9670000002</v>
      </c>
      <c r="M6" s="85">
        <v>2290495.9670000002</v>
      </c>
      <c r="N6" s="120">
        <v>2290495.9670000002</v>
      </c>
      <c r="O6" s="85">
        <v>2390045.0320000001</v>
      </c>
      <c r="P6" s="120">
        <v>2390045.0320000001</v>
      </c>
      <c r="Q6" s="85">
        <v>2058374.8970000001</v>
      </c>
    </row>
    <row r="7" spans="1:17" x14ac:dyDescent="0.25">
      <c r="B7" s="56" t="s">
        <v>115</v>
      </c>
      <c r="C7" s="33">
        <v>734026</v>
      </c>
      <c r="D7" s="31">
        <v>734026</v>
      </c>
      <c r="E7" s="31">
        <v>751205</v>
      </c>
      <c r="F7" s="31">
        <v>751204.90399999998</v>
      </c>
      <c r="G7" s="101">
        <v>845751.478</v>
      </c>
      <c r="H7" s="149">
        <v>844909.25199999998</v>
      </c>
      <c r="I7" s="85">
        <v>881716.42700000003</v>
      </c>
      <c r="J7" s="150">
        <v>881716.42700000003</v>
      </c>
      <c r="K7" s="85">
        <v>981146.78899999999</v>
      </c>
      <c r="L7" s="149">
        <v>981146.78899999999</v>
      </c>
      <c r="M7" s="85">
        <v>981146.78899999999</v>
      </c>
      <c r="N7" s="120">
        <v>981146.78899999999</v>
      </c>
      <c r="O7" s="85">
        <v>1023789.189</v>
      </c>
      <c r="P7" s="120">
        <v>1023789.189</v>
      </c>
      <c r="Q7" s="85">
        <v>881716.42700000003</v>
      </c>
    </row>
    <row r="8" spans="1:17" x14ac:dyDescent="0.25">
      <c r="B8" s="56" t="s">
        <v>118</v>
      </c>
      <c r="C8" s="33">
        <v>728233</v>
      </c>
      <c r="D8" s="31">
        <v>728233</v>
      </c>
      <c r="E8" s="31">
        <v>755072</v>
      </c>
      <c r="F8" s="31">
        <v>755071.54399999999</v>
      </c>
      <c r="G8" s="101">
        <v>887536.38800000004</v>
      </c>
      <c r="H8" s="149">
        <v>887167.01300000004</v>
      </c>
      <c r="I8" s="85">
        <v>947968.10400000005</v>
      </c>
      <c r="J8" s="150">
        <v>947968.10400000005</v>
      </c>
      <c r="K8" s="85">
        <v>1054869.6070000001</v>
      </c>
      <c r="L8" s="149">
        <v>1054869.6070000001</v>
      </c>
      <c r="M8" s="85">
        <v>1054869.6070000001</v>
      </c>
      <c r="N8" s="120">
        <v>1054869.6070000001</v>
      </c>
      <c r="O8" s="85">
        <v>1100716.1329999999</v>
      </c>
      <c r="P8" s="120">
        <v>1100716.1329999999</v>
      </c>
      <c r="Q8" s="85">
        <v>947968.10400000005</v>
      </c>
    </row>
    <row r="9" spans="1:17" x14ac:dyDescent="0.25">
      <c r="B9" s="56" t="s">
        <v>127</v>
      </c>
      <c r="C9" s="33">
        <v>584313</v>
      </c>
      <c r="D9" s="31">
        <v>584313</v>
      </c>
      <c r="E9" s="31">
        <v>607322</v>
      </c>
      <c r="F9" s="31">
        <v>607321.951</v>
      </c>
      <c r="G9" s="101">
        <v>695274.15100000007</v>
      </c>
      <c r="H9" s="149">
        <v>694962.85100000002</v>
      </c>
      <c r="I9" s="85">
        <v>724199.48199999996</v>
      </c>
      <c r="J9" s="150">
        <v>724199.48199999996</v>
      </c>
      <c r="K9" s="85">
        <v>805866.80099999998</v>
      </c>
      <c r="L9" s="149">
        <v>805866.80099999998</v>
      </c>
      <c r="M9" s="85">
        <v>805866.80099999998</v>
      </c>
      <c r="N9" s="120">
        <v>805866.80099999998</v>
      </c>
      <c r="O9" s="85">
        <v>840891.21799999999</v>
      </c>
      <c r="P9" s="120">
        <v>840891.21799999999</v>
      </c>
      <c r="Q9" s="85">
        <v>724199.48199999996</v>
      </c>
    </row>
    <row r="10" spans="1:17" x14ac:dyDescent="0.25">
      <c r="B10" s="56" t="s">
        <v>136</v>
      </c>
      <c r="C10" s="33">
        <v>460900</v>
      </c>
      <c r="D10" s="31">
        <v>460900</v>
      </c>
      <c r="E10" s="31">
        <v>468075</v>
      </c>
      <c r="F10" s="31">
        <v>468075.413</v>
      </c>
      <c r="G10" s="101">
        <v>504398.96799999999</v>
      </c>
      <c r="H10" s="149">
        <v>504043.20799999998</v>
      </c>
      <c r="I10" s="85">
        <v>517052.44</v>
      </c>
      <c r="J10" s="150">
        <v>517052.44</v>
      </c>
      <c r="K10" s="85">
        <v>565018.92599999998</v>
      </c>
      <c r="L10" s="149">
        <v>565018.92599999998</v>
      </c>
      <c r="M10" s="85">
        <v>565018.92599999998</v>
      </c>
      <c r="N10" s="120">
        <v>565018.92599999998</v>
      </c>
      <c r="O10" s="85">
        <v>589575.66299999994</v>
      </c>
      <c r="P10" s="120">
        <v>589575.66299999994</v>
      </c>
      <c r="Q10" s="85">
        <v>517052.44</v>
      </c>
    </row>
    <row r="11" spans="1:17" x14ac:dyDescent="0.25">
      <c r="B11" s="56" t="s">
        <v>132</v>
      </c>
      <c r="C11" s="33">
        <v>311908</v>
      </c>
      <c r="D11" s="31">
        <v>311908</v>
      </c>
      <c r="E11" s="31">
        <v>319463</v>
      </c>
      <c r="F11" s="31">
        <v>319462.772</v>
      </c>
      <c r="G11" s="101">
        <v>369654.77</v>
      </c>
      <c r="H11" s="149">
        <v>369645.37300000002</v>
      </c>
      <c r="I11" s="85">
        <v>384540.33299999998</v>
      </c>
      <c r="J11" s="150">
        <v>384540.33299999998</v>
      </c>
      <c r="K11" s="85">
        <v>427904.59700000001</v>
      </c>
      <c r="L11" s="149">
        <v>427904.59700000001</v>
      </c>
      <c r="M11" s="85">
        <v>427904.59700000001</v>
      </c>
      <c r="N11" s="120">
        <v>427904.59700000001</v>
      </c>
      <c r="O11" s="85">
        <v>446502.09899999999</v>
      </c>
      <c r="P11" s="120">
        <v>446502.09899999999</v>
      </c>
      <c r="Q11" s="85">
        <v>384540.33299999998</v>
      </c>
    </row>
    <row r="12" spans="1:17" x14ac:dyDescent="0.25">
      <c r="B12" s="42" t="s">
        <v>130</v>
      </c>
      <c r="C12" s="33">
        <v>287983</v>
      </c>
      <c r="D12" s="31">
        <v>287983</v>
      </c>
      <c r="E12" s="31">
        <v>290674</v>
      </c>
      <c r="F12" s="31">
        <v>290673.89600000001</v>
      </c>
      <c r="G12" s="101">
        <v>308418.43</v>
      </c>
      <c r="H12" s="149">
        <v>307256.00199999998</v>
      </c>
      <c r="I12" s="85">
        <v>311468.95799999998</v>
      </c>
      <c r="J12" s="150">
        <v>311468.95799999998</v>
      </c>
      <c r="K12" s="85">
        <v>337248.96100000001</v>
      </c>
      <c r="L12" s="149">
        <v>337248.96100000001</v>
      </c>
      <c r="M12" s="85">
        <v>337248.96100000001</v>
      </c>
      <c r="N12" s="120">
        <v>337248.96100000001</v>
      </c>
      <c r="O12" s="85">
        <v>351906.40600000002</v>
      </c>
      <c r="P12" s="120">
        <v>351906.40600000002</v>
      </c>
      <c r="Q12" s="85">
        <v>311468.95799999998</v>
      </c>
    </row>
    <row r="13" spans="1:17" x14ac:dyDescent="0.25">
      <c r="B13" s="56" t="s">
        <v>137</v>
      </c>
      <c r="C13" s="33">
        <v>274051</v>
      </c>
      <c r="D13" s="31">
        <v>274051</v>
      </c>
      <c r="E13" s="31">
        <v>277156</v>
      </c>
      <c r="F13" s="31">
        <v>277155.61800000002</v>
      </c>
      <c r="G13" s="101">
        <v>310738.19699999999</v>
      </c>
      <c r="H13" s="149">
        <v>310261.19699999999</v>
      </c>
      <c r="I13" s="85">
        <v>317624.07900000003</v>
      </c>
      <c r="J13" s="150">
        <v>317624.07900000003</v>
      </c>
      <c r="K13" s="85">
        <v>347089.777</v>
      </c>
      <c r="L13" s="149">
        <v>347089.777</v>
      </c>
      <c r="M13" s="85">
        <v>347089.777</v>
      </c>
      <c r="N13" s="120">
        <v>347089.777</v>
      </c>
      <c r="O13" s="85">
        <v>362174.92200000002</v>
      </c>
      <c r="P13" s="120">
        <v>362174.92200000002</v>
      </c>
      <c r="Q13" s="85">
        <v>317624.07900000003</v>
      </c>
    </row>
    <row r="14" spans="1:17" x14ac:dyDescent="0.25">
      <c r="B14" s="56" t="s">
        <v>114</v>
      </c>
      <c r="C14" s="33">
        <v>255552</v>
      </c>
      <c r="D14" s="31">
        <v>255552</v>
      </c>
      <c r="E14" s="31">
        <v>262072</v>
      </c>
      <c r="F14" s="31">
        <v>262072.27100000001</v>
      </c>
      <c r="G14" s="101">
        <v>282107.20500000002</v>
      </c>
      <c r="H14" s="149">
        <v>281730.152</v>
      </c>
      <c r="I14" s="85">
        <v>288640.15399999998</v>
      </c>
      <c r="J14" s="150">
        <v>288640.15399999998</v>
      </c>
      <c r="K14" s="85">
        <v>315417.03899999999</v>
      </c>
      <c r="L14" s="149">
        <v>315417.03899999999</v>
      </c>
      <c r="M14" s="85">
        <v>315417.03899999999</v>
      </c>
      <c r="N14" s="120">
        <v>315417.03899999999</v>
      </c>
      <c r="O14" s="85">
        <v>329125.63</v>
      </c>
      <c r="P14" s="120">
        <v>329125.63</v>
      </c>
      <c r="Q14" s="85">
        <v>288640.15399999998</v>
      </c>
    </row>
    <row r="15" spans="1:17" x14ac:dyDescent="0.25">
      <c r="B15" s="56" t="s">
        <v>117</v>
      </c>
      <c r="C15" s="33">
        <v>226647</v>
      </c>
      <c r="D15" s="31">
        <v>226647</v>
      </c>
      <c r="E15" s="31">
        <v>235892</v>
      </c>
      <c r="F15" s="31">
        <v>235892.19400000002</v>
      </c>
      <c r="G15" s="101">
        <v>273074.68099999998</v>
      </c>
      <c r="H15" s="149">
        <v>272798.66600000003</v>
      </c>
      <c r="I15" s="85">
        <v>284017.77100000001</v>
      </c>
      <c r="J15" s="150">
        <v>283625.32</v>
      </c>
      <c r="K15" s="85">
        <v>316046.19699999999</v>
      </c>
      <c r="L15" s="149">
        <v>316046.19699999999</v>
      </c>
      <c r="M15" s="85">
        <v>316046.19699999999</v>
      </c>
      <c r="N15" s="120">
        <v>316046.19699999999</v>
      </c>
      <c r="O15" s="85">
        <v>329782.13199999998</v>
      </c>
      <c r="P15" s="120">
        <v>329782.13199999998</v>
      </c>
      <c r="Q15" s="85">
        <v>284017.77100000001</v>
      </c>
    </row>
    <row r="16" spans="1:17" x14ac:dyDescent="0.25">
      <c r="B16" s="42" t="s">
        <v>128</v>
      </c>
      <c r="C16" s="33">
        <v>197054</v>
      </c>
      <c r="D16" s="31">
        <v>197054</v>
      </c>
      <c r="E16" s="31">
        <v>199710</v>
      </c>
      <c r="F16" s="31">
        <v>199710.42</v>
      </c>
      <c r="G16" s="101">
        <v>214197.481</v>
      </c>
      <c r="H16" s="149">
        <v>213950.60500000001</v>
      </c>
      <c r="I16" s="85">
        <v>218208.19500000001</v>
      </c>
      <c r="J16" s="150">
        <v>218208.19500000001</v>
      </c>
      <c r="K16" s="85">
        <v>238451.171</v>
      </c>
      <c r="L16" s="149">
        <v>238451.171</v>
      </c>
      <c r="M16" s="85">
        <v>238451.171</v>
      </c>
      <c r="N16" s="120">
        <v>238451.171</v>
      </c>
      <c r="O16" s="85">
        <v>248814.68700000001</v>
      </c>
      <c r="P16" s="120">
        <v>248814.68700000001</v>
      </c>
      <c r="Q16" s="85">
        <v>218208.19500000001</v>
      </c>
    </row>
    <row r="17" spans="2:17" x14ac:dyDescent="0.25">
      <c r="B17" s="56" t="s">
        <v>119</v>
      </c>
      <c r="C17" s="33">
        <v>187501</v>
      </c>
      <c r="D17" s="31">
        <v>187501</v>
      </c>
      <c r="E17" s="31">
        <v>191399</v>
      </c>
      <c r="F17" s="31">
        <v>191399.12700000001</v>
      </c>
      <c r="G17" s="101">
        <v>203803.07</v>
      </c>
      <c r="H17" s="149">
        <v>203504.81299999999</v>
      </c>
      <c r="I17" s="85">
        <v>205791.443</v>
      </c>
      <c r="J17" s="150">
        <v>205791.443</v>
      </c>
      <c r="K17" s="85">
        <v>222824.614</v>
      </c>
      <c r="L17" s="149">
        <v>222824.614</v>
      </c>
      <c r="M17" s="85">
        <v>222824.614</v>
      </c>
      <c r="N17" s="120">
        <v>222824.614</v>
      </c>
      <c r="O17" s="85">
        <v>232508.97200000001</v>
      </c>
      <c r="P17" s="120">
        <v>232508.97200000001</v>
      </c>
      <c r="Q17" s="85">
        <v>205791.443</v>
      </c>
    </row>
    <row r="18" spans="2:17" x14ac:dyDescent="0.25">
      <c r="B18" s="56" t="s">
        <v>122</v>
      </c>
      <c r="C18" s="33">
        <v>135538</v>
      </c>
      <c r="D18" s="31">
        <v>135538</v>
      </c>
      <c r="E18" s="31">
        <v>136676</v>
      </c>
      <c r="F18" s="31">
        <v>136676.345</v>
      </c>
      <c r="G18" s="101">
        <v>147365.853</v>
      </c>
      <c r="H18" s="149">
        <v>147029.693</v>
      </c>
      <c r="I18" s="85">
        <v>148153.133</v>
      </c>
      <c r="J18" s="150">
        <v>148153.133</v>
      </c>
      <c r="K18" s="85">
        <v>160415.633</v>
      </c>
      <c r="L18" s="149">
        <v>160415.633</v>
      </c>
      <c r="M18" s="85">
        <v>160415.633</v>
      </c>
      <c r="N18" s="120">
        <v>160415.633</v>
      </c>
      <c r="O18" s="85">
        <v>167387.584</v>
      </c>
      <c r="P18" s="120">
        <v>167387.584</v>
      </c>
      <c r="Q18" s="85">
        <v>148153.133</v>
      </c>
    </row>
    <row r="19" spans="2:17" x14ac:dyDescent="0.25">
      <c r="B19" s="42" t="s">
        <v>129</v>
      </c>
      <c r="C19" s="33">
        <v>127678</v>
      </c>
      <c r="D19" s="31">
        <v>127678</v>
      </c>
      <c r="E19" s="31">
        <v>129679</v>
      </c>
      <c r="F19" s="31">
        <v>129679.018</v>
      </c>
      <c r="G19" s="101">
        <v>141823.14800000002</v>
      </c>
      <c r="H19" s="149">
        <v>141313.14800000002</v>
      </c>
      <c r="I19" s="85">
        <v>142492.46900000001</v>
      </c>
      <c r="J19" s="150">
        <v>142492.46900000001</v>
      </c>
      <c r="K19" s="85">
        <v>154286.44099999999</v>
      </c>
      <c r="L19" s="149">
        <v>154286.44099999999</v>
      </c>
      <c r="M19" s="85">
        <v>154286.44099999999</v>
      </c>
      <c r="N19" s="120">
        <v>154286.44099999999</v>
      </c>
      <c r="O19" s="85">
        <v>160992.00700000001</v>
      </c>
      <c r="P19" s="120">
        <v>160992.00700000001</v>
      </c>
      <c r="Q19" s="85">
        <v>142492.46900000001</v>
      </c>
    </row>
    <row r="20" spans="2:17" x14ac:dyDescent="0.25">
      <c r="B20" s="56" t="s">
        <v>275</v>
      </c>
      <c r="C20" s="33">
        <v>106814</v>
      </c>
      <c r="D20" s="31">
        <v>106814</v>
      </c>
      <c r="E20" s="31">
        <v>109987</v>
      </c>
      <c r="F20" s="31">
        <v>109987.249</v>
      </c>
      <c r="G20" s="101">
        <v>127746.249</v>
      </c>
      <c r="H20" s="149">
        <v>127636.91500000001</v>
      </c>
      <c r="I20" s="85">
        <v>129182.28</v>
      </c>
      <c r="J20" s="150">
        <v>129182.28</v>
      </c>
      <c r="K20" s="85">
        <v>141166.40299999999</v>
      </c>
      <c r="L20" s="149">
        <v>141166.40299999999</v>
      </c>
      <c r="M20" s="85">
        <v>141166.40299999999</v>
      </c>
      <c r="N20" s="120">
        <v>141166.40299999999</v>
      </c>
      <c r="O20" s="85">
        <v>147301.74799999999</v>
      </c>
      <c r="P20" s="120">
        <v>147301.74799999999</v>
      </c>
      <c r="Q20" s="85">
        <v>129182.28</v>
      </c>
    </row>
    <row r="21" spans="2:17" x14ac:dyDescent="0.25">
      <c r="B21" s="56" t="s">
        <v>131</v>
      </c>
      <c r="C21" s="33">
        <v>74069</v>
      </c>
      <c r="D21" s="31">
        <v>74069</v>
      </c>
      <c r="E21" s="31">
        <v>74586</v>
      </c>
      <c r="F21" s="31">
        <v>74586.312999999995</v>
      </c>
      <c r="G21" s="101">
        <v>81312.025000000009</v>
      </c>
      <c r="H21" s="149">
        <v>80995.724000000002</v>
      </c>
      <c r="I21" s="85">
        <v>80693.551999999996</v>
      </c>
      <c r="J21" s="150">
        <v>80693.551999999996</v>
      </c>
      <c r="K21" s="85">
        <v>87372.483999999997</v>
      </c>
      <c r="L21" s="149">
        <v>87372.483999999997</v>
      </c>
      <c r="M21" s="85">
        <v>87372.483999999997</v>
      </c>
      <c r="N21" s="120">
        <v>87372.483999999997</v>
      </c>
      <c r="O21" s="85">
        <v>91169.849000000002</v>
      </c>
      <c r="P21" s="120">
        <v>91169.849000000002</v>
      </c>
      <c r="Q21" s="85">
        <v>80693.551999999996</v>
      </c>
    </row>
    <row r="22" spans="2:17" x14ac:dyDescent="0.25">
      <c r="B22" s="56" t="s">
        <v>121</v>
      </c>
      <c r="C22" s="33">
        <v>65845</v>
      </c>
      <c r="D22" s="31">
        <v>65845</v>
      </c>
      <c r="E22" s="31">
        <v>67018</v>
      </c>
      <c r="F22" s="31">
        <v>67017.995999999999</v>
      </c>
      <c r="G22" s="101">
        <v>74253.381999999998</v>
      </c>
      <c r="H22" s="149">
        <v>74002.77</v>
      </c>
      <c r="I22" s="85">
        <v>74444.694000000003</v>
      </c>
      <c r="J22" s="150">
        <v>74444.694000000003</v>
      </c>
      <c r="K22" s="85">
        <v>80606.414000000004</v>
      </c>
      <c r="L22" s="149">
        <v>80606.414000000004</v>
      </c>
      <c r="M22" s="85">
        <v>80606.414000000004</v>
      </c>
      <c r="N22" s="120">
        <v>80606.414000000004</v>
      </c>
      <c r="O22" s="85">
        <v>84109.713000000003</v>
      </c>
      <c r="P22" s="120">
        <v>84109.713000000003</v>
      </c>
      <c r="Q22" s="85">
        <v>74444.694000000003</v>
      </c>
    </row>
    <row r="23" spans="2:17" x14ac:dyDescent="0.25">
      <c r="B23" s="56" t="s">
        <v>123</v>
      </c>
      <c r="C23" s="33">
        <v>64258</v>
      </c>
      <c r="D23" s="31">
        <v>64258</v>
      </c>
      <c r="E23" s="31">
        <v>65465</v>
      </c>
      <c r="F23" s="31">
        <v>65465.220999999998</v>
      </c>
      <c r="G23" s="101">
        <v>75211.945000000007</v>
      </c>
      <c r="H23" s="149">
        <v>75048.865000000005</v>
      </c>
      <c r="I23" s="85">
        <v>75423.656000000003</v>
      </c>
      <c r="J23" s="150">
        <v>75423.656000000003</v>
      </c>
      <c r="K23" s="85">
        <v>81666.403999999995</v>
      </c>
      <c r="L23" s="149">
        <v>81666.403999999995</v>
      </c>
      <c r="M23" s="85">
        <v>81666.403999999995</v>
      </c>
      <c r="N23" s="120">
        <v>81666.403999999995</v>
      </c>
      <c r="O23" s="85">
        <v>85215.771999999997</v>
      </c>
      <c r="P23" s="120">
        <v>85215.771999999997</v>
      </c>
      <c r="Q23" s="85">
        <v>75423.656000000003</v>
      </c>
    </row>
    <row r="24" spans="2:17" x14ac:dyDescent="0.25">
      <c r="B24" s="56" t="s">
        <v>274</v>
      </c>
      <c r="C24" s="33">
        <v>64008</v>
      </c>
      <c r="D24" s="31">
        <v>64008</v>
      </c>
      <c r="E24" s="31">
        <v>66353</v>
      </c>
      <c r="F24" s="31">
        <v>66353.391000000003</v>
      </c>
      <c r="G24" s="101">
        <v>64907.892</v>
      </c>
      <c r="H24" s="149">
        <v>64558.308000000005</v>
      </c>
      <c r="I24" s="85">
        <v>54560.855000000003</v>
      </c>
      <c r="J24" s="150">
        <v>54560.855000000003</v>
      </c>
      <c r="K24" s="85">
        <v>59076.807000000001</v>
      </c>
      <c r="L24" s="149">
        <v>59076.807000000001</v>
      </c>
      <c r="M24" s="85">
        <v>59076.807000000001</v>
      </c>
      <c r="N24" s="120">
        <v>59076.807000000001</v>
      </c>
      <c r="O24" s="85">
        <v>61644.391000000003</v>
      </c>
      <c r="P24" s="120">
        <v>61644.391000000003</v>
      </c>
      <c r="Q24" s="85">
        <v>54560.855000000003</v>
      </c>
    </row>
    <row r="25" spans="2:17" x14ac:dyDescent="0.25">
      <c r="B25" s="42" t="s">
        <v>125</v>
      </c>
      <c r="C25" s="33">
        <v>62850</v>
      </c>
      <c r="D25" s="31">
        <v>62850</v>
      </c>
      <c r="E25" s="31">
        <v>64368</v>
      </c>
      <c r="F25" s="31">
        <v>64367.895000000004</v>
      </c>
      <c r="G25" s="101">
        <v>74363.945999999996</v>
      </c>
      <c r="H25" s="149">
        <v>73556.269</v>
      </c>
      <c r="I25" s="85">
        <v>73597.604999999996</v>
      </c>
      <c r="J25" s="150">
        <v>73597.604999999996</v>
      </c>
      <c r="K25" s="85">
        <v>79689.212</v>
      </c>
      <c r="L25" s="149">
        <v>79689.212</v>
      </c>
      <c r="M25" s="85">
        <v>79689.212</v>
      </c>
      <c r="N25" s="120">
        <v>79689.212</v>
      </c>
      <c r="O25" s="85">
        <v>83152.648000000001</v>
      </c>
      <c r="P25" s="120">
        <v>83152.648000000001</v>
      </c>
      <c r="Q25" s="85">
        <v>73597.604999999996</v>
      </c>
    </row>
    <row r="26" spans="2:17" x14ac:dyDescent="0.25">
      <c r="B26" s="71" t="s">
        <v>112</v>
      </c>
      <c r="C26" s="33">
        <v>16003</v>
      </c>
      <c r="D26" s="31">
        <v>16003</v>
      </c>
      <c r="E26" s="31">
        <v>16038</v>
      </c>
      <c r="F26" s="31">
        <v>16037.93</v>
      </c>
      <c r="G26" s="101">
        <v>18138.339</v>
      </c>
      <c r="H26" s="149">
        <v>18138.339</v>
      </c>
      <c r="I26" s="85">
        <v>17135.414000000001</v>
      </c>
      <c r="J26" s="150">
        <v>17135.414000000001</v>
      </c>
      <c r="K26" s="85">
        <v>18553.697</v>
      </c>
      <c r="L26" s="149">
        <v>18553.697</v>
      </c>
      <c r="M26" s="85">
        <v>18553.697</v>
      </c>
      <c r="N26" s="120">
        <v>18553.697</v>
      </c>
      <c r="O26" s="85">
        <v>19360.074000000001</v>
      </c>
      <c r="P26" s="120">
        <v>19360.074000000001</v>
      </c>
      <c r="Q26" s="85">
        <v>17135.414000000001</v>
      </c>
    </row>
    <row r="27" spans="2:17" x14ac:dyDescent="0.25">
      <c r="B27" s="42" t="s">
        <v>120</v>
      </c>
      <c r="C27" s="33">
        <v>13699</v>
      </c>
      <c r="D27" s="31">
        <v>13699</v>
      </c>
      <c r="E27" s="31">
        <v>13768</v>
      </c>
      <c r="F27" s="31">
        <v>13767.769</v>
      </c>
      <c r="G27" s="101">
        <v>16112.327000000001</v>
      </c>
      <c r="H27" s="149">
        <v>15306.835000000001</v>
      </c>
      <c r="I27" s="85">
        <v>15066.285</v>
      </c>
      <c r="J27" s="150">
        <v>15059.446</v>
      </c>
      <c r="K27" s="85">
        <v>16313.308000000001</v>
      </c>
      <c r="L27" s="149">
        <v>16313.308000000001</v>
      </c>
      <c r="M27" s="85">
        <v>16313.308000000001</v>
      </c>
      <c r="N27" s="120">
        <v>16313.308000000001</v>
      </c>
      <c r="O27" s="85">
        <v>17022.313999999998</v>
      </c>
      <c r="P27" s="120">
        <v>17022.313999999998</v>
      </c>
      <c r="Q27" s="85">
        <v>15066.285</v>
      </c>
    </row>
    <row r="28" spans="2:17" x14ac:dyDescent="0.25">
      <c r="B28" s="42" t="s">
        <v>135</v>
      </c>
      <c r="C28" s="33">
        <v>7094</v>
      </c>
      <c r="D28" s="31">
        <v>7094</v>
      </c>
      <c r="E28" s="31">
        <v>7094</v>
      </c>
      <c r="F28" s="31">
        <v>7093.5889999999999</v>
      </c>
      <c r="G28" s="101">
        <v>9479.0069999999996</v>
      </c>
      <c r="H28" s="149">
        <v>9413.0069999999996</v>
      </c>
      <c r="I28" s="85">
        <v>8360.8070000000007</v>
      </c>
      <c r="J28" s="150">
        <v>8360.8070000000007</v>
      </c>
      <c r="K28" s="85">
        <v>9136.4310000000005</v>
      </c>
      <c r="L28" s="149">
        <v>9136.4310000000005</v>
      </c>
      <c r="M28" s="85">
        <v>9136.4310000000005</v>
      </c>
      <c r="N28" s="120">
        <v>9136.4310000000005</v>
      </c>
      <c r="O28" s="85">
        <v>9533.5169999999998</v>
      </c>
      <c r="P28" s="120">
        <v>9533.5169999999998</v>
      </c>
      <c r="Q28" s="85">
        <v>8360.8070000000007</v>
      </c>
    </row>
    <row r="29" spans="2:17" x14ac:dyDescent="0.25">
      <c r="B29" s="42" t="s">
        <v>134</v>
      </c>
      <c r="C29" s="33">
        <v>4762</v>
      </c>
      <c r="D29" s="31">
        <v>4762</v>
      </c>
      <c r="E29" s="31">
        <v>4797</v>
      </c>
      <c r="F29" s="31">
        <v>4796.5529999999999</v>
      </c>
      <c r="G29" s="101">
        <v>6594.2820000000002</v>
      </c>
      <c r="H29" s="149">
        <v>6594.2820000000002</v>
      </c>
      <c r="I29" s="85">
        <v>5301.1869999999999</v>
      </c>
      <c r="J29" s="150">
        <v>5301.1869999999999</v>
      </c>
      <c r="K29" s="85">
        <v>5686.95</v>
      </c>
      <c r="L29" s="149">
        <v>5686.95</v>
      </c>
      <c r="M29" s="85">
        <v>5686.95</v>
      </c>
      <c r="N29" s="120">
        <v>5686.95</v>
      </c>
      <c r="O29" s="85">
        <v>5934.1149999999998</v>
      </c>
      <c r="P29" s="120">
        <v>5934.1149999999998</v>
      </c>
      <c r="Q29" s="85">
        <v>5301.1869999999999</v>
      </c>
    </row>
    <row r="30" spans="2:17" x14ac:dyDescent="0.25">
      <c r="B30" s="42" t="s">
        <v>116</v>
      </c>
      <c r="C30" s="33">
        <v>4380</v>
      </c>
      <c r="D30" s="31">
        <v>4380</v>
      </c>
      <c r="E30" s="31">
        <v>4380</v>
      </c>
      <c r="F30" s="31">
        <v>4380.41</v>
      </c>
      <c r="G30" s="101">
        <v>5740.41</v>
      </c>
      <c r="H30" s="149">
        <v>5559.0720000000001</v>
      </c>
      <c r="I30" s="85">
        <v>4473.634</v>
      </c>
      <c r="J30" s="150">
        <v>4473.634</v>
      </c>
      <c r="K30" s="85">
        <v>4843.9130000000005</v>
      </c>
      <c r="L30" s="149">
        <v>4843.9130000000005</v>
      </c>
      <c r="M30" s="85">
        <v>4843.9130000000005</v>
      </c>
      <c r="N30" s="120">
        <v>4843.9130000000005</v>
      </c>
      <c r="O30" s="85">
        <v>5054.4380000000001</v>
      </c>
      <c r="P30" s="120">
        <v>5054.4380000000001</v>
      </c>
      <c r="Q30" s="85">
        <v>4473.634</v>
      </c>
    </row>
    <row r="31" spans="2:17" x14ac:dyDescent="0.25">
      <c r="B31" s="42" t="s">
        <v>231</v>
      </c>
      <c r="C31" s="33">
        <v>4222</v>
      </c>
      <c r="D31" s="31">
        <v>4222</v>
      </c>
      <c r="E31" s="31">
        <v>4256</v>
      </c>
      <c r="F31" s="31">
        <v>4255.25</v>
      </c>
      <c r="G31" s="101">
        <v>5590.6120000000001</v>
      </c>
      <c r="H31" s="149">
        <v>5369.13</v>
      </c>
      <c r="I31" s="85">
        <v>4393.0550000000003</v>
      </c>
      <c r="J31" s="150">
        <v>4383.8429999999998</v>
      </c>
      <c r="K31" s="85">
        <v>4712.7340000000004</v>
      </c>
      <c r="L31" s="149">
        <v>4712.7340000000004</v>
      </c>
      <c r="M31" s="85">
        <v>4712.7340000000004</v>
      </c>
      <c r="N31" s="120">
        <v>4712.7340000000004</v>
      </c>
      <c r="O31" s="85">
        <v>4917.558</v>
      </c>
      <c r="P31" s="120">
        <v>4917.558</v>
      </c>
      <c r="Q31" s="85">
        <v>4393.0550000000003</v>
      </c>
    </row>
    <row r="32" spans="2:17" x14ac:dyDescent="0.25">
      <c r="B32" s="42" t="s">
        <v>113</v>
      </c>
      <c r="C32" s="33">
        <v>4163</v>
      </c>
      <c r="D32" s="31">
        <v>4163</v>
      </c>
      <c r="E32" s="31">
        <v>4197</v>
      </c>
      <c r="F32" s="31">
        <v>4197.2030000000004</v>
      </c>
      <c r="G32" s="101">
        <v>5840.6549999999997</v>
      </c>
      <c r="H32" s="149">
        <v>5840.6549999999997</v>
      </c>
      <c r="I32" s="85">
        <v>4576.0119999999997</v>
      </c>
      <c r="J32" s="150">
        <v>4576.0119999999997</v>
      </c>
      <c r="K32" s="85">
        <v>4954.7640000000001</v>
      </c>
      <c r="L32" s="149">
        <v>4954.7640000000001</v>
      </c>
      <c r="M32" s="85">
        <v>4954.7640000000001</v>
      </c>
      <c r="N32" s="120">
        <v>4954.7640000000001</v>
      </c>
      <c r="O32" s="85">
        <v>5170.107</v>
      </c>
      <c r="P32" s="120">
        <v>5170.107</v>
      </c>
      <c r="Q32" s="85">
        <v>4576.0119999999997</v>
      </c>
    </row>
    <row r="33" spans="2:17" x14ac:dyDescent="0.25">
      <c r="B33" s="42" t="s">
        <v>133</v>
      </c>
      <c r="C33" s="33">
        <v>2282</v>
      </c>
      <c r="D33" s="31">
        <v>2282</v>
      </c>
      <c r="E33" s="31">
        <v>2317</v>
      </c>
      <c r="F33" s="31">
        <v>2316.962</v>
      </c>
      <c r="G33" s="101">
        <v>3838.248</v>
      </c>
      <c r="H33" s="149">
        <v>3458.9949999999999</v>
      </c>
      <c r="I33" s="85">
        <v>2509.9250000000002</v>
      </c>
      <c r="J33" s="150">
        <v>2509.9250000000002</v>
      </c>
      <c r="K33" s="85">
        <v>2692.57</v>
      </c>
      <c r="L33" s="149">
        <v>2692.57</v>
      </c>
      <c r="M33" s="85">
        <v>2692.57</v>
      </c>
      <c r="N33" s="120">
        <v>2692.57</v>
      </c>
      <c r="O33" s="85">
        <v>2809.5940000000001</v>
      </c>
      <c r="P33" s="120">
        <v>2809.5940000000001</v>
      </c>
      <c r="Q33" s="85">
        <v>2509.9250000000002</v>
      </c>
    </row>
    <row r="34" spans="2:17" x14ac:dyDescent="0.25">
      <c r="B34" s="42" t="s">
        <v>124</v>
      </c>
      <c r="C34" s="33">
        <v>1163</v>
      </c>
      <c r="D34" s="31">
        <v>1163</v>
      </c>
      <c r="E34" s="31">
        <v>1163</v>
      </c>
      <c r="F34" s="31">
        <v>1162.7850000000001</v>
      </c>
      <c r="G34" s="101">
        <v>2522.7849999999999</v>
      </c>
      <c r="H34" s="149">
        <v>2293.41</v>
      </c>
      <c r="I34" s="85">
        <v>1177.6469999999999</v>
      </c>
      <c r="J34" s="150">
        <v>1177.6469999999999</v>
      </c>
      <c r="K34" s="85">
        <v>1263.3430000000001</v>
      </c>
      <c r="L34" s="149">
        <v>1263.3430000000001</v>
      </c>
      <c r="M34" s="85">
        <v>593.32100000000003</v>
      </c>
      <c r="N34" s="120">
        <v>1263.3430000000001</v>
      </c>
      <c r="O34" s="85">
        <v>0</v>
      </c>
      <c r="P34" s="120">
        <v>0</v>
      </c>
      <c r="Q34" s="85">
        <v>0</v>
      </c>
    </row>
    <row r="35" spans="2:17" x14ac:dyDescent="0.25">
      <c r="B35" s="91" t="s">
        <v>209</v>
      </c>
      <c r="C35" s="33">
        <v>0</v>
      </c>
      <c r="D35" s="31">
        <v>0</v>
      </c>
      <c r="E35" s="31">
        <v>0</v>
      </c>
      <c r="F35" s="31">
        <v>0</v>
      </c>
      <c r="G35" s="101">
        <v>0</v>
      </c>
      <c r="H35" s="149">
        <v>0</v>
      </c>
      <c r="I35" s="85">
        <v>1442.0730000000001</v>
      </c>
      <c r="J35" s="150">
        <v>1442.0730000000001</v>
      </c>
      <c r="K35" s="85">
        <v>1547.011</v>
      </c>
      <c r="L35" s="149">
        <v>1547.011</v>
      </c>
      <c r="M35" s="179">
        <v>1547.011</v>
      </c>
      <c r="N35" s="24">
        <v>1547.011</v>
      </c>
      <c r="O35" s="179">
        <v>1614.2470000000001</v>
      </c>
      <c r="P35" s="24">
        <v>1614.2470000000001</v>
      </c>
      <c r="Q35" s="179">
        <v>1442.0730000000001</v>
      </c>
    </row>
    <row r="36" spans="2:17" x14ac:dyDescent="0.25">
      <c r="B36" s="131" t="s">
        <v>138</v>
      </c>
      <c r="C36" s="33"/>
      <c r="D36" s="31"/>
      <c r="E36" s="31"/>
      <c r="F36" s="31"/>
      <c r="G36" s="101"/>
      <c r="H36" s="89"/>
      <c r="I36" s="33"/>
      <c r="J36" s="20"/>
      <c r="K36" s="33"/>
      <c r="L36" s="89"/>
      <c r="M36" s="33"/>
      <c r="N36" s="181"/>
      <c r="O36" s="105"/>
      <c r="P36" s="181"/>
      <c r="Q36" s="105"/>
    </row>
    <row r="37" spans="2:17" x14ac:dyDescent="0.25">
      <c r="B37" s="71" t="s">
        <v>142</v>
      </c>
      <c r="C37" s="33">
        <v>10403</v>
      </c>
      <c r="D37" s="31">
        <v>10403</v>
      </c>
      <c r="E37" s="31">
        <v>10600</v>
      </c>
      <c r="F37" s="31">
        <v>10600</v>
      </c>
      <c r="G37" s="101">
        <v>10860</v>
      </c>
      <c r="H37" s="149">
        <v>10860</v>
      </c>
      <c r="I37" s="85">
        <v>11290</v>
      </c>
      <c r="J37" s="150">
        <v>11290</v>
      </c>
      <c r="K37" s="85">
        <v>11740</v>
      </c>
      <c r="L37" s="149">
        <v>11740</v>
      </c>
      <c r="M37" s="85"/>
      <c r="N37" s="181">
        <v>0</v>
      </c>
      <c r="O37" s="105">
        <v>0</v>
      </c>
      <c r="P37" s="181">
        <v>0</v>
      </c>
      <c r="Q37" s="105">
        <v>0</v>
      </c>
    </row>
    <row r="38" spans="2:17" x14ac:dyDescent="0.25">
      <c r="B38" s="57" t="s">
        <v>140</v>
      </c>
      <c r="C38" s="33">
        <v>8739</v>
      </c>
      <c r="D38" s="31">
        <v>8739</v>
      </c>
      <c r="E38" s="31">
        <v>9000</v>
      </c>
      <c r="F38" s="31">
        <v>9000</v>
      </c>
      <c r="G38" s="101">
        <v>10000</v>
      </c>
      <c r="H38" s="149">
        <v>10000</v>
      </c>
      <c r="I38" s="85">
        <v>11000</v>
      </c>
      <c r="J38" s="150">
        <v>11000</v>
      </c>
      <c r="K38" s="85">
        <v>12000</v>
      </c>
      <c r="L38" s="149">
        <v>12000</v>
      </c>
      <c r="M38" s="85"/>
      <c r="N38" s="181">
        <v>0</v>
      </c>
      <c r="O38" s="105">
        <v>0</v>
      </c>
      <c r="P38" s="181">
        <v>0</v>
      </c>
      <c r="Q38" s="105">
        <v>0</v>
      </c>
    </row>
    <row r="39" spans="2:17" x14ac:dyDescent="0.25">
      <c r="B39" s="42" t="s">
        <v>141</v>
      </c>
      <c r="C39" s="33">
        <v>3442</v>
      </c>
      <c r="D39" s="31">
        <v>3442</v>
      </c>
      <c r="E39" s="31">
        <v>3528</v>
      </c>
      <c r="F39" s="31">
        <v>3528</v>
      </c>
      <c r="G39" s="101">
        <v>3616</v>
      </c>
      <c r="H39" s="149">
        <v>3616</v>
      </c>
      <c r="I39" s="85">
        <v>3706</v>
      </c>
      <c r="J39" s="150">
        <v>3706</v>
      </c>
      <c r="K39" s="85">
        <v>3799</v>
      </c>
      <c r="L39" s="149">
        <v>3799</v>
      </c>
      <c r="M39" s="85"/>
      <c r="N39" s="181">
        <v>0</v>
      </c>
      <c r="O39" s="105">
        <v>0</v>
      </c>
      <c r="P39" s="181">
        <v>0</v>
      </c>
      <c r="Q39" s="105">
        <v>0</v>
      </c>
    </row>
    <row r="40" spans="2:17" x14ac:dyDescent="0.25">
      <c r="B40" s="57" t="s">
        <v>243</v>
      </c>
      <c r="C40" s="33">
        <v>2468</v>
      </c>
      <c r="D40" s="31">
        <v>2468</v>
      </c>
      <c r="E40" s="31">
        <v>2713</v>
      </c>
      <c r="F40" s="31">
        <v>2713</v>
      </c>
      <c r="G40" s="101">
        <v>2985</v>
      </c>
      <c r="H40" s="149">
        <v>2985</v>
      </c>
      <c r="I40" s="85">
        <v>3283</v>
      </c>
      <c r="J40" s="150">
        <v>3283</v>
      </c>
      <c r="K40" s="85">
        <v>3611</v>
      </c>
      <c r="L40" s="149">
        <v>3611</v>
      </c>
      <c r="M40" s="85"/>
      <c r="N40" s="181">
        <v>0</v>
      </c>
      <c r="O40" s="105">
        <v>0</v>
      </c>
      <c r="P40" s="181">
        <v>0</v>
      </c>
      <c r="Q40" s="105">
        <v>0</v>
      </c>
    </row>
    <row r="41" spans="2:17" ht="15.75" thickBot="1" x14ac:dyDescent="0.3">
      <c r="B41" s="58" t="s">
        <v>139</v>
      </c>
      <c r="C41" s="48">
        <v>1021</v>
      </c>
      <c r="D41" s="49">
        <v>1021</v>
      </c>
      <c r="E41" s="49">
        <v>1732</v>
      </c>
      <c r="F41" s="49">
        <v>1732</v>
      </c>
      <c r="G41" s="102">
        <v>2359</v>
      </c>
      <c r="H41" s="151">
        <v>2359</v>
      </c>
      <c r="I41" s="86">
        <v>3252</v>
      </c>
      <c r="J41" s="152">
        <v>3252</v>
      </c>
      <c r="K41" s="86">
        <v>3809</v>
      </c>
      <c r="L41" s="151">
        <v>3809</v>
      </c>
      <c r="M41" s="86">
        <v>3809</v>
      </c>
      <c r="N41" s="127">
        <v>3809</v>
      </c>
      <c r="O41" s="86">
        <v>3809</v>
      </c>
      <c r="P41" s="86">
        <v>3809</v>
      </c>
      <c r="Q41" s="86">
        <v>3809</v>
      </c>
    </row>
    <row r="42" spans="2:17" ht="15.75" thickBot="1" x14ac:dyDescent="0.3">
      <c r="B42" s="39" t="s">
        <v>51</v>
      </c>
      <c r="C42" s="40">
        <f>+SUM(C6:C41)</f>
        <v>6643497</v>
      </c>
      <c r="D42" s="41">
        <f>SUM(D6:D41)</f>
        <v>6643497</v>
      </c>
      <c r="E42" s="41">
        <f>SUM(E6:E41)</f>
        <v>6837279</v>
      </c>
      <c r="F42" s="41">
        <f t="shared" ref="F42:O42" si="0">SUM(F6:F41)</f>
        <v>6837278.6939999992</v>
      </c>
      <c r="G42" s="41">
        <f t="shared" si="0"/>
        <v>7755783.6129999999</v>
      </c>
      <c r="H42" s="41">
        <f t="shared" si="0"/>
        <v>7745810.3449999997</v>
      </c>
      <c r="I42" s="41">
        <f t="shared" si="0"/>
        <v>8015117.5660000006</v>
      </c>
      <c r="J42" s="41">
        <f t="shared" si="0"/>
        <v>8014686.1330000022</v>
      </c>
      <c r="K42" s="41">
        <f t="shared" si="0"/>
        <v>8851306.9649999999</v>
      </c>
      <c r="L42" s="41">
        <f t="shared" si="0"/>
        <v>8851323.9649999999</v>
      </c>
      <c r="M42" s="41">
        <f t="shared" si="0"/>
        <v>8819503.943</v>
      </c>
      <c r="N42" s="41">
        <f t="shared" si="0"/>
        <v>8820173.9649999999</v>
      </c>
      <c r="O42" s="41">
        <f t="shared" si="0"/>
        <v>9202030.7589999996</v>
      </c>
      <c r="P42" s="41">
        <f t="shared" ref="P42:Q42" si="1">SUM(P6:P41)</f>
        <v>9202030.7589999996</v>
      </c>
      <c r="Q42" s="41">
        <f t="shared" si="1"/>
        <v>7985217.9190000007</v>
      </c>
    </row>
    <row r="44" spans="2:17" x14ac:dyDescent="0.25">
      <c r="B44" s="6" t="s">
        <v>255</v>
      </c>
    </row>
    <row r="45" spans="2:17" x14ac:dyDescent="0.25">
      <c r="B45" s="6" t="s">
        <v>256</v>
      </c>
    </row>
    <row r="47" spans="2:17" x14ac:dyDescent="0.25">
      <c r="B47" t="s">
        <v>276</v>
      </c>
    </row>
  </sheetData>
  <sortState xmlns:xlrd2="http://schemas.microsoft.com/office/spreadsheetml/2017/richdata2" ref="B36:C40">
    <sortCondition descending="1" ref="C36:C40"/>
  </sortState>
  <pageMargins left="0.51181102362204722" right="0.51181102362204722" top="0.59055118110236227" bottom="0.59055118110236227" header="0.31496062992125984" footer="0.31496062992125984"/>
  <pageSetup paperSize="9" scale="46" orientation="landscape" r:id="rId1"/>
  <headerFooter>
    <oddFooter>&amp;C&amp;A&amp;RStránka &amp;P z &amp;N</oddFooter>
  </headerFooter>
  <rowBreaks count="1" manualBreakCount="1">
    <brk id="3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Q39"/>
  <sheetViews>
    <sheetView workbookViewId="0">
      <pane xSplit="2" ySplit="4" topLeftCell="H5" activePane="bottomRight" state="frozen"/>
      <selection pane="topRight" activeCell="C1" sqref="C1"/>
      <selection pane="bottomLeft" activeCell="A5" sqref="A5"/>
      <selection pane="bottomRight" activeCell="B32" sqref="B32"/>
    </sheetView>
  </sheetViews>
  <sheetFormatPr defaultRowHeight="15" x14ac:dyDescent="0.25"/>
  <cols>
    <col min="1" max="1" width="1.7109375" style="5" customWidth="1"/>
    <col min="2" max="2" width="59.7109375" customWidth="1"/>
    <col min="3" max="5" width="17.7109375" customWidth="1"/>
    <col min="6" max="9" width="17.85546875" customWidth="1"/>
    <col min="10" max="17" width="17.7109375" customWidth="1"/>
  </cols>
  <sheetData>
    <row r="1" spans="1:17" ht="18.75" x14ac:dyDescent="0.3">
      <c r="A1" s="9"/>
      <c r="B1" s="8" t="s">
        <v>263</v>
      </c>
      <c r="C1" s="8"/>
    </row>
    <row r="2" spans="1:17" ht="9.9499999999999993" customHeight="1" x14ac:dyDescent="0.3">
      <c r="A2" s="9"/>
      <c r="B2" s="8"/>
      <c r="C2" s="8"/>
    </row>
    <row r="3" spans="1:17" ht="15.75" thickBot="1" x14ac:dyDescent="0.3">
      <c r="G3" s="87"/>
      <c r="H3" s="87"/>
      <c r="I3" s="87"/>
    </row>
    <row r="4" spans="1:17" ht="48" customHeight="1" thickBot="1" x14ac:dyDescent="0.3">
      <c r="B4" s="132" t="s">
        <v>170</v>
      </c>
      <c r="C4" s="75" t="str">
        <f>+'III. F Souhrn'!D4</f>
        <v>Fixace                        dle UV 
č. 309/2018</v>
      </c>
      <c r="D4" s="70" t="s">
        <v>212</v>
      </c>
      <c r="E4" s="111" t="s">
        <v>213</v>
      </c>
      <c r="F4" s="111" t="s">
        <v>214</v>
      </c>
      <c r="G4" s="111" t="s">
        <v>215</v>
      </c>
      <c r="H4" s="111" t="s">
        <v>216</v>
      </c>
      <c r="I4" s="111" t="s">
        <v>217</v>
      </c>
      <c r="J4" s="70" t="s">
        <v>218</v>
      </c>
      <c r="K4" s="111" t="s">
        <v>219</v>
      </c>
      <c r="L4" s="111" t="s">
        <v>235</v>
      </c>
      <c r="M4" s="111" t="s">
        <v>236</v>
      </c>
      <c r="N4" s="114" t="s">
        <v>247</v>
      </c>
      <c r="O4" s="38" t="s">
        <v>248</v>
      </c>
      <c r="P4" s="114" t="s">
        <v>264</v>
      </c>
      <c r="Q4" s="38" t="s">
        <v>265</v>
      </c>
    </row>
    <row r="5" spans="1:17" x14ac:dyDescent="0.25">
      <c r="B5" s="69" t="s">
        <v>62</v>
      </c>
      <c r="C5" s="88">
        <v>28090</v>
      </c>
      <c r="D5" s="84">
        <v>29591</v>
      </c>
      <c r="E5" s="119">
        <v>29091</v>
      </c>
      <c r="F5" s="84">
        <v>29090.880000000001</v>
      </c>
      <c r="G5" s="119">
        <v>29091</v>
      </c>
      <c r="H5" s="84">
        <v>29091</v>
      </c>
      <c r="I5" s="119">
        <v>32896</v>
      </c>
      <c r="J5" s="84">
        <v>32896</v>
      </c>
      <c r="K5" s="84">
        <v>36773</v>
      </c>
      <c r="L5" s="84">
        <v>36773</v>
      </c>
      <c r="M5" s="167">
        <v>36773</v>
      </c>
      <c r="N5" s="182">
        <v>36773</v>
      </c>
      <c r="O5" s="185">
        <v>34331</v>
      </c>
      <c r="P5" s="182">
        <v>34331</v>
      </c>
      <c r="Q5" s="185">
        <v>34331</v>
      </c>
    </row>
    <row r="6" spans="1:17" x14ac:dyDescent="0.25">
      <c r="B6" s="32" t="s">
        <v>63</v>
      </c>
      <c r="C6" s="89">
        <v>18066</v>
      </c>
      <c r="D6" s="85">
        <v>18280</v>
      </c>
      <c r="E6" s="120">
        <v>18710</v>
      </c>
      <c r="F6" s="85">
        <v>18694.190999999999</v>
      </c>
      <c r="G6" s="120">
        <v>18710</v>
      </c>
      <c r="H6" s="85">
        <v>18666.484</v>
      </c>
      <c r="I6" s="120">
        <v>22353</v>
      </c>
      <c r="J6" s="85">
        <v>22342.402000000002</v>
      </c>
      <c r="K6" s="85">
        <v>31559</v>
      </c>
      <c r="L6" s="85">
        <v>31530.603999999999</v>
      </c>
      <c r="M6" s="149">
        <v>31559</v>
      </c>
      <c r="N6" s="149">
        <v>30986.313000000002</v>
      </c>
      <c r="O6" s="85">
        <v>32737</v>
      </c>
      <c r="P6" s="149">
        <v>32716.422999999999</v>
      </c>
      <c r="Q6" s="85">
        <v>32716.422999999999</v>
      </c>
    </row>
    <row r="7" spans="1:17" x14ac:dyDescent="0.25">
      <c r="B7" s="32" t="s">
        <v>57</v>
      </c>
      <c r="C7" s="89">
        <v>10922</v>
      </c>
      <c r="D7" s="85">
        <v>11572</v>
      </c>
      <c r="E7" s="120">
        <v>11117</v>
      </c>
      <c r="F7" s="85">
        <v>11117</v>
      </c>
      <c r="G7" s="120">
        <v>11117</v>
      </c>
      <c r="H7" s="85">
        <v>11117</v>
      </c>
      <c r="I7" s="120">
        <v>11790</v>
      </c>
      <c r="J7" s="85">
        <v>11776.44</v>
      </c>
      <c r="K7" s="85">
        <v>12284</v>
      </c>
      <c r="L7" s="85">
        <v>12284</v>
      </c>
      <c r="M7" s="149">
        <v>12284</v>
      </c>
      <c r="N7" s="149">
        <v>12284</v>
      </c>
      <c r="O7" s="85">
        <v>9939</v>
      </c>
      <c r="P7" s="149">
        <v>9939</v>
      </c>
      <c r="Q7" s="85">
        <v>9939</v>
      </c>
    </row>
    <row r="8" spans="1:17" x14ac:dyDescent="0.25">
      <c r="B8" s="32" t="s">
        <v>69</v>
      </c>
      <c r="C8" s="89">
        <v>4574</v>
      </c>
      <c r="D8" s="85">
        <v>4764</v>
      </c>
      <c r="E8" s="120">
        <v>4656</v>
      </c>
      <c r="F8" s="85">
        <v>4653.5259999999998</v>
      </c>
      <c r="G8" s="120">
        <v>4656</v>
      </c>
      <c r="H8" s="85">
        <v>4651.4859999999999</v>
      </c>
      <c r="I8" s="120">
        <v>5062</v>
      </c>
      <c r="J8" s="85">
        <v>5061.9740000000002</v>
      </c>
      <c r="K8" s="85">
        <v>5476</v>
      </c>
      <c r="L8" s="85">
        <v>5476</v>
      </c>
      <c r="M8" s="149">
        <v>5476</v>
      </c>
      <c r="N8" s="149">
        <v>5476</v>
      </c>
      <c r="O8" s="85">
        <v>5747</v>
      </c>
      <c r="P8" s="149">
        <v>5747</v>
      </c>
      <c r="Q8" s="85">
        <v>5747</v>
      </c>
    </row>
    <row r="9" spans="1:17" x14ac:dyDescent="0.25">
      <c r="B9" s="32" t="s">
        <v>61</v>
      </c>
      <c r="C9" s="89">
        <v>4670</v>
      </c>
      <c r="D9" s="85">
        <v>4669</v>
      </c>
      <c r="E9" s="120">
        <v>4753</v>
      </c>
      <c r="F9" s="85">
        <v>4730.09</v>
      </c>
      <c r="G9" s="120">
        <v>4753</v>
      </c>
      <c r="H9" s="85">
        <v>4719.1760000000004</v>
      </c>
      <c r="I9" s="120">
        <v>11374</v>
      </c>
      <c r="J9" s="85">
        <v>11314.04</v>
      </c>
      <c r="K9" s="85">
        <v>16425</v>
      </c>
      <c r="L9" s="85">
        <v>16410.974000000002</v>
      </c>
      <c r="M9" s="149">
        <v>16425</v>
      </c>
      <c r="N9" s="149">
        <v>16311.997000000001</v>
      </c>
      <c r="O9" s="85">
        <v>17078</v>
      </c>
      <c r="P9" s="149">
        <v>16835.66</v>
      </c>
      <c r="Q9" s="85">
        <v>16835.661</v>
      </c>
    </row>
    <row r="10" spans="1:17" x14ac:dyDescent="0.25">
      <c r="B10" s="32" t="s">
        <v>59</v>
      </c>
      <c r="C10" s="89">
        <v>4541</v>
      </c>
      <c r="D10" s="85">
        <v>4535</v>
      </c>
      <c r="E10" s="120">
        <v>4622</v>
      </c>
      <c r="F10" s="85">
        <v>4620.6279999999997</v>
      </c>
      <c r="G10" s="120">
        <v>4622</v>
      </c>
      <c r="H10" s="85">
        <v>4619.7560000000003</v>
      </c>
      <c r="I10" s="120">
        <v>5148</v>
      </c>
      <c r="J10" s="85">
        <v>5142.098</v>
      </c>
      <c r="K10" s="85">
        <v>5764</v>
      </c>
      <c r="L10" s="85">
        <v>5761.7390000000005</v>
      </c>
      <c r="M10" s="149">
        <v>5764</v>
      </c>
      <c r="N10" s="149">
        <v>5755.808</v>
      </c>
      <c r="O10" s="85">
        <v>5919</v>
      </c>
      <c r="P10" s="149">
        <v>5919</v>
      </c>
      <c r="Q10" s="85">
        <v>5919</v>
      </c>
    </row>
    <row r="11" spans="1:17" x14ac:dyDescent="0.25">
      <c r="B11" s="32" t="s">
        <v>56</v>
      </c>
      <c r="C11" s="89">
        <v>3917</v>
      </c>
      <c r="D11" s="85">
        <v>3917</v>
      </c>
      <c r="E11" s="120">
        <v>3987</v>
      </c>
      <c r="F11" s="85">
        <v>3987</v>
      </c>
      <c r="G11" s="120">
        <v>3987</v>
      </c>
      <c r="H11" s="85">
        <v>3987</v>
      </c>
      <c r="I11" s="120">
        <v>6775</v>
      </c>
      <c r="J11" s="85">
        <v>6775</v>
      </c>
      <c r="K11" s="85">
        <v>9739</v>
      </c>
      <c r="L11" s="85">
        <v>9739</v>
      </c>
      <c r="M11" s="149">
        <v>9739</v>
      </c>
      <c r="N11" s="149">
        <v>9677.7090000000007</v>
      </c>
      <c r="O11" s="85">
        <v>10102</v>
      </c>
      <c r="P11" s="149">
        <v>10102</v>
      </c>
      <c r="Q11" s="85">
        <v>10102</v>
      </c>
    </row>
    <row r="12" spans="1:17" x14ac:dyDescent="0.25">
      <c r="B12" s="32" t="s">
        <v>65</v>
      </c>
      <c r="C12" s="89">
        <v>2376</v>
      </c>
      <c r="D12" s="85">
        <v>3626</v>
      </c>
      <c r="E12" s="120">
        <v>2334</v>
      </c>
      <c r="F12" s="85">
        <v>2332.877</v>
      </c>
      <c r="G12" s="120">
        <v>2334</v>
      </c>
      <c r="H12" s="85">
        <v>2334</v>
      </c>
      <c r="I12" s="120">
        <v>2334</v>
      </c>
      <c r="J12" s="85">
        <v>2334</v>
      </c>
      <c r="K12" s="85">
        <v>2334</v>
      </c>
      <c r="L12" s="85">
        <v>2334</v>
      </c>
      <c r="M12" s="149">
        <v>2334</v>
      </c>
      <c r="N12" s="149">
        <v>2334</v>
      </c>
      <c r="O12" s="85">
        <v>1211</v>
      </c>
      <c r="P12" s="149">
        <v>1211</v>
      </c>
      <c r="Q12" s="85">
        <v>1211</v>
      </c>
    </row>
    <row r="13" spans="1:17" x14ac:dyDescent="0.25">
      <c r="B13" s="32" t="s">
        <v>67</v>
      </c>
      <c r="C13" s="89">
        <v>3460</v>
      </c>
      <c r="D13" s="85">
        <v>3456</v>
      </c>
      <c r="E13" s="120">
        <v>3522</v>
      </c>
      <c r="F13" s="85">
        <v>3520.5070000000001</v>
      </c>
      <c r="G13" s="120">
        <v>3522</v>
      </c>
      <c r="H13" s="85">
        <v>3521.203</v>
      </c>
      <c r="I13" s="120">
        <v>3735</v>
      </c>
      <c r="J13" s="85">
        <v>3734.7849999999999</v>
      </c>
      <c r="K13" s="85">
        <v>3891</v>
      </c>
      <c r="L13" s="85">
        <v>3891</v>
      </c>
      <c r="M13" s="149">
        <v>3891</v>
      </c>
      <c r="N13" s="149">
        <v>3891</v>
      </c>
      <c r="O13" s="85">
        <v>2987</v>
      </c>
      <c r="P13" s="149">
        <v>2986.9250000000002</v>
      </c>
      <c r="Q13" s="85">
        <v>2986.9250000000002</v>
      </c>
    </row>
    <row r="14" spans="1:17" x14ac:dyDescent="0.25">
      <c r="B14" s="32" t="s">
        <v>54</v>
      </c>
      <c r="C14" s="89">
        <v>2458</v>
      </c>
      <c r="D14" s="85">
        <v>3153</v>
      </c>
      <c r="E14" s="120">
        <v>2458</v>
      </c>
      <c r="F14" s="85">
        <v>2458</v>
      </c>
      <c r="G14" s="120">
        <v>2458</v>
      </c>
      <c r="H14" s="85">
        <v>2458</v>
      </c>
      <c r="I14" s="120">
        <v>2565</v>
      </c>
      <c r="J14" s="85">
        <v>2565</v>
      </c>
      <c r="K14" s="85">
        <v>2674</v>
      </c>
      <c r="L14" s="85">
        <v>2674</v>
      </c>
      <c r="M14" s="149">
        <v>2674</v>
      </c>
      <c r="N14" s="149">
        <v>2674</v>
      </c>
      <c r="O14" s="85">
        <v>2500</v>
      </c>
      <c r="P14" s="149">
        <v>2500</v>
      </c>
      <c r="Q14" s="85">
        <v>2500</v>
      </c>
    </row>
    <row r="15" spans="1:17" x14ac:dyDescent="0.25">
      <c r="B15" s="32" t="s">
        <v>55</v>
      </c>
      <c r="C15" s="89">
        <v>2919</v>
      </c>
      <c r="D15" s="85">
        <v>2919</v>
      </c>
      <c r="E15" s="120">
        <v>2919</v>
      </c>
      <c r="F15" s="85">
        <v>2919</v>
      </c>
      <c r="G15" s="120">
        <v>2919</v>
      </c>
      <c r="H15" s="85">
        <v>2919</v>
      </c>
      <c r="I15" s="120">
        <v>3046</v>
      </c>
      <c r="J15" s="85">
        <v>3046</v>
      </c>
      <c r="K15" s="85">
        <v>3254</v>
      </c>
      <c r="L15" s="85">
        <v>3254</v>
      </c>
      <c r="M15" s="149">
        <v>3254</v>
      </c>
      <c r="N15" s="149">
        <v>3254</v>
      </c>
      <c r="O15" s="85">
        <v>2093</v>
      </c>
      <c r="P15" s="149">
        <v>2093</v>
      </c>
      <c r="Q15" s="85">
        <v>2093</v>
      </c>
    </row>
    <row r="16" spans="1:17" x14ac:dyDescent="0.25">
      <c r="B16" s="32" t="s">
        <v>64</v>
      </c>
      <c r="C16" s="89">
        <v>2810</v>
      </c>
      <c r="D16" s="85">
        <v>2715</v>
      </c>
      <c r="E16" s="120">
        <v>2810</v>
      </c>
      <c r="F16" s="85">
        <v>2803.25</v>
      </c>
      <c r="G16" s="120">
        <v>2810</v>
      </c>
      <c r="H16" s="85">
        <v>2787.8920000000003</v>
      </c>
      <c r="I16" s="120">
        <v>8703</v>
      </c>
      <c r="J16" s="85">
        <v>8665.0820000000003</v>
      </c>
      <c r="K16" s="85">
        <v>12653</v>
      </c>
      <c r="L16" s="85">
        <v>12323.276</v>
      </c>
      <c r="M16" s="149">
        <v>12653</v>
      </c>
      <c r="N16" s="149">
        <v>12627.504000000001</v>
      </c>
      <c r="O16" s="85">
        <v>8918</v>
      </c>
      <c r="P16" s="149">
        <v>8888.8169999999991</v>
      </c>
      <c r="Q16" s="85">
        <v>8888.8169999999991</v>
      </c>
    </row>
    <row r="17" spans="2:17" x14ac:dyDescent="0.25">
      <c r="B17" s="32" t="s">
        <v>58</v>
      </c>
      <c r="C17" s="89">
        <v>151</v>
      </c>
      <c r="D17" s="85">
        <v>1251</v>
      </c>
      <c r="E17" s="120">
        <v>254</v>
      </c>
      <c r="F17" s="85">
        <v>254</v>
      </c>
      <c r="G17" s="120">
        <v>254</v>
      </c>
      <c r="H17" s="85">
        <v>254</v>
      </c>
      <c r="I17" s="120">
        <v>1977</v>
      </c>
      <c r="J17" s="85">
        <v>1977</v>
      </c>
      <c r="K17" s="85">
        <v>2645</v>
      </c>
      <c r="L17" s="85">
        <v>2645</v>
      </c>
      <c r="M17" s="149">
        <v>2645</v>
      </c>
      <c r="N17" s="149">
        <v>2645</v>
      </c>
      <c r="O17" s="85">
        <v>1971</v>
      </c>
      <c r="P17" s="149">
        <v>1971</v>
      </c>
      <c r="Q17" s="85">
        <v>1971</v>
      </c>
    </row>
    <row r="18" spans="2:17" x14ac:dyDescent="0.25">
      <c r="B18" s="32" t="s">
        <v>66</v>
      </c>
      <c r="C18" s="89">
        <v>602</v>
      </c>
      <c r="D18" s="85">
        <v>602</v>
      </c>
      <c r="E18" s="120">
        <v>613</v>
      </c>
      <c r="F18" s="85">
        <v>613</v>
      </c>
      <c r="G18" s="120">
        <v>613</v>
      </c>
      <c r="H18" s="85">
        <v>613</v>
      </c>
      <c r="I18" s="120">
        <v>2082</v>
      </c>
      <c r="J18" s="85">
        <v>2082</v>
      </c>
      <c r="K18" s="85">
        <v>2786</v>
      </c>
      <c r="L18" s="85">
        <v>2786</v>
      </c>
      <c r="M18" s="149">
        <v>2786</v>
      </c>
      <c r="N18" s="149">
        <v>2786</v>
      </c>
      <c r="O18" s="85">
        <v>2081</v>
      </c>
      <c r="P18" s="149">
        <v>2081</v>
      </c>
      <c r="Q18" s="85">
        <v>2081</v>
      </c>
    </row>
    <row r="19" spans="2:17" x14ac:dyDescent="0.25">
      <c r="B19" s="32" t="s">
        <v>68</v>
      </c>
      <c r="C19" s="89">
        <v>254</v>
      </c>
      <c r="D19" s="85">
        <v>314</v>
      </c>
      <c r="E19" s="120">
        <v>254</v>
      </c>
      <c r="F19" s="85">
        <v>254</v>
      </c>
      <c r="G19" s="120">
        <v>254</v>
      </c>
      <c r="H19" s="85">
        <v>254</v>
      </c>
      <c r="I19" s="120">
        <v>4887</v>
      </c>
      <c r="J19" s="85">
        <v>4887</v>
      </c>
      <c r="K19" s="85">
        <v>6901</v>
      </c>
      <c r="L19" s="85">
        <v>6901</v>
      </c>
      <c r="M19" s="149">
        <v>6901</v>
      </c>
      <c r="N19" s="149">
        <v>6901</v>
      </c>
      <c r="O19" s="85">
        <v>5727</v>
      </c>
      <c r="P19" s="149">
        <v>5727</v>
      </c>
      <c r="Q19" s="85">
        <v>5727</v>
      </c>
    </row>
    <row r="20" spans="2:17" x14ac:dyDescent="0.25">
      <c r="B20" s="32" t="s">
        <v>53</v>
      </c>
      <c r="C20" s="89">
        <v>132</v>
      </c>
      <c r="D20" s="85">
        <v>132</v>
      </c>
      <c r="E20" s="120">
        <v>246</v>
      </c>
      <c r="F20" s="85">
        <v>246</v>
      </c>
      <c r="G20" s="120">
        <v>246</v>
      </c>
      <c r="H20" s="85">
        <v>246</v>
      </c>
      <c r="I20" s="120">
        <v>753</v>
      </c>
      <c r="J20" s="85">
        <v>751.60900000000004</v>
      </c>
      <c r="K20" s="85">
        <v>1264</v>
      </c>
      <c r="L20" s="85">
        <v>1263.335</v>
      </c>
      <c r="M20" s="149">
        <v>1264</v>
      </c>
      <c r="N20" s="149">
        <v>1264</v>
      </c>
      <c r="O20" s="85">
        <v>656</v>
      </c>
      <c r="P20" s="149">
        <v>656</v>
      </c>
      <c r="Q20" s="85">
        <v>656</v>
      </c>
    </row>
    <row r="21" spans="2:17" x14ac:dyDescent="0.25">
      <c r="B21" s="35" t="s">
        <v>285</v>
      </c>
      <c r="C21" s="128">
        <v>96</v>
      </c>
      <c r="D21" s="85">
        <v>97</v>
      </c>
      <c r="E21" s="120">
        <v>254</v>
      </c>
      <c r="F21" s="85">
        <v>254</v>
      </c>
      <c r="G21" s="120">
        <v>254</v>
      </c>
      <c r="H21" s="85">
        <v>254</v>
      </c>
      <c r="I21" s="120">
        <v>776</v>
      </c>
      <c r="J21" s="85">
        <v>776</v>
      </c>
      <c r="K21" s="85">
        <v>1299</v>
      </c>
      <c r="L21" s="85">
        <v>1299</v>
      </c>
      <c r="M21" s="149">
        <v>1299</v>
      </c>
      <c r="N21" s="149">
        <v>1299</v>
      </c>
      <c r="O21" s="85">
        <v>1107</v>
      </c>
      <c r="P21" s="149">
        <v>1107</v>
      </c>
      <c r="Q21" s="85">
        <v>1107</v>
      </c>
    </row>
    <row r="22" spans="2:17" x14ac:dyDescent="0.25">
      <c r="B22" s="32" t="s">
        <v>180</v>
      </c>
      <c r="C22" s="128">
        <v>0</v>
      </c>
      <c r="D22" s="85">
        <v>0</v>
      </c>
      <c r="E22" s="120">
        <v>254</v>
      </c>
      <c r="F22" s="85">
        <v>254</v>
      </c>
      <c r="G22" s="120">
        <v>254</v>
      </c>
      <c r="H22" s="85">
        <v>254</v>
      </c>
      <c r="I22" s="120">
        <v>769</v>
      </c>
      <c r="J22" s="85">
        <v>769</v>
      </c>
      <c r="K22" s="85">
        <v>1280</v>
      </c>
      <c r="L22" s="85">
        <v>1280</v>
      </c>
      <c r="M22" s="149">
        <v>1280</v>
      </c>
      <c r="N22" s="149">
        <v>1280</v>
      </c>
      <c r="O22" s="85">
        <v>1142</v>
      </c>
      <c r="P22" s="149">
        <v>1142</v>
      </c>
      <c r="Q22" s="85">
        <v>1142</v>
      </c>
    </row>
    <row r="23" spans="2:17" x14ac:dyDescent="0.25">
      <c r="B23" s="32" t="s">
        <v>181</v>
      </c>
      <c r="C23" s="128">
        <v>0</v>
      </c>
      <c r="D23" s="85">
        <v>0</v>
      </c>
      <c r="E23" s="120">
        <v>254</v>
      </c>
      <c r="F23" s="85">
        <v>254</v>
      </c>
      <c r="G23" s="120">
        <v>254</v>
      </c>
      <c r="H23" s="85">
        <v>254</v>
      </c>
      <c r="I23" s="120">
        <v>1646</v>
      </c>
      <c r="J23" s="85">
        <v>1646</v>
      </c>
      <c r="K23" s="85">
        <v>2169</v>
      </c>
      <c r="L23" s="85">
        <v>2169</v>
      </c>
      <c r="M23" s="149">
        <v>2169</v>
      </c>
      <c r="N23" s="149">
        <v>2169</v>
      </c>
      <c r="O23" s="85">
        <v>1710</v>
      </c>
      <c r="P23" s="149">
        <v>1710</v>
      </c>
      <c r="Q23" s="85">
        <v>1710</v>
      </c>
    </row>
    <row r="24" spans="2:17" ht="15.75" thickBot="1" x14ac:dyDescent="0.3">
      <c r="B24" s="35" t="s">
        <v>60</v>
      </c>
      <c r="C24" s="128">
        <v>1</v>
      </c>
      <c r="D24" s="86">
        <v>0</v>
      </c>
      <c r="E24" s="121">
        <v>246</v>
      </c>
      <c r="F24" s="86">
        <v>246</v>
      </c>
      <c r="G24" s="121">
        <v>246</v>
      </c>
      <c r="H24" s="86">
        <v>246</v>
      </c>
      <c r="I24" s="121">
        <v>1417</v>
      </c>
      <c r="J24" s="86">
        <v>1417</v>
      </c>
      <c r="K24" s="86">
        <v>1917</v>
      </c>
      <c r="L24" s="86">
        <v>1917</v>
      </c>
      <c r="M24" s="151">
        <v>1917</v>
      </c>
      <c r="N24" s="177">
        <v>1917</v>
      </c>
      <c r="O24" s="176">
        <v>994</v>
      </c>
      <c r="P24" s="177">
        <v>994</v>
      </c>
      <c r="Q24" s="176">
        <v>994</v>
      </c>
    </row>
    <row r="25" spans="2:17" ht="15.75" thickBot="1" x14ac:dyDescent="0.3">
      <c r="B25" s="61" t="s">
        <v>51</v>
      </c>
      <c r="C25" s="67">
        <v>90039</v>
      </c>
      <c r="D25" s="67">
        <f>+SUM(D5:D24)</f>
        <v>95593</v>
      </c>
      <c r="E25" s="63">
        <f>+SUM(E5:E24)</f>
        <v>93354</v>
      </c>
      <c r="F25" s="63">
        <f>+SUM(F5:F24)</f>
        <v>93301.948999999979</v>
      </c>
      <c r="G25" s="63">
        <f>+SUM(G5:G24)</f>
        <v>93354</v>
      </c>
      <c r="H25" s="63">
        <f>SUM(H5:H24)</f>
        <v>93246.996999999988</v>
      </c>
      <c r="I25" s="63">
        <f>SUM(I5:I24)</f>
        <v>130088</v>
      </c>
      <c r="J25" s="63">
        <f t="shared" ref="J25:O25" si="0">SUM(J5:J24)</f>
        <v>129958.43</v>
      </c>
      <c r="K25" s="63">
        <f t="shared" si="0"/>
        <v>163087</v>
      </c>
      <c r="L25" s="63">
        <f t="shared" si="0"/>
        <v>162711.92799999999</v>
      </c>
      <c r="M25" s="63">
        <f t="shared" si="0"/>
        <v>163087</v>
      </c>
      <c r="N25" s="41">
        <f t="shared" si="0"/>
        <v>162306.33100000001</v>
      </c>
      <c r="O25" s="41">
        <f t="shared" si="0"/>
        <v>148950</v>
      </c>
      <c r="P25" s="41">
        <f t="shared" ref="P25:Q25" si="1">SUM(P5:P24)</f>
        <v>148657.82500000001</v>
      </c>
      <c r="Q25" s="41">
        <f t="shared" si="1"/>
        <v>148657.826</v>
      </c>
    </row>
    <row r="27" spans="2:17" x14ac:dyDescent="0.25">
      <c r="B27" s="6" t="s">
        <v>277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</row>
    <row r="28" spans="2:17" x14ac:dyDescent="0.25">
      <c r="C28" s="24"/>
      <c r="D28" s="24"/>
      <c r="E28" s="24"/>
      <c r="F28" s="24"/>
      <c r="G28" s="24"/>
      <c r="H28" s="24"/>
      <c r="I28" s="24"/>
      <c r="J28" s="193"/>
      <c r="K28" s="193"/>
      <c r="L28" s="193"/>
      <c r="M28" s="193"/>
    </row>
    <row r="29" spans="2:17" x14ac:dyDescent="0.25"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</row>
    <row r="30" spans="2:17" x14ac:dyDescent="0.25"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</row>
    <row r="31" spans="2:17" x14ac:dyDescent="0.25"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  <row r="32" spans="2:17" x14ac:dyDescent="0.25"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</row>
    <row r="33" spans="3:13" x14ac:dyDescent="0.25"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</row>
    <row r="34" spans="3:13" x14ac:dyDescent="0.25"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</row>
    <row r="35" spans="3:13" x14ac:dyDescent="0.25"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</row>
    <row r="36" spans="3:13" x14ac:dyDescent="0.25"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</row>
    <row r="37" spans="3:13" x14ac:dyDescent="0.25"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</row>
    <row r="38" spans="3:13" x14ac:dyDescent="0.25"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</row>
    <row r="39" spans="3:13" x14ac:dyDescent="0.25"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</row>
  </sheetData>
  <sortState xmlns:xlrd2="http://schemas.microsoft.com/office/spreadsheetml/2017/richdata2" ref="B5:C22">
    <sortCondition descending="1" ref="C5:C22"/>
  </sortState>
  <mergeCells count="1">
    <mergeCell ref="J28:M28"/>
  </mergeCells>
  <pageMargins left="0.51181102362204722" right="0.51181102362204722" top="0.59055118110236227" bottom="0.59055118110236227" header="0.31496062992125984" footer="0.31496062992125984"/>
  <pageSetup paperSize="9" scale="46" fitToHeight="0" orientation="landscape" r:id="rId1"/>
  <headerFooter>
    <oddFooter>&amp;C&amp;A&amp;RStránka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 tint="-0.34998626667073579"/>
    <pageSetUpPr fitToPage="1"/>
  </sheetPr>
  <dimension ref="A1:Q28"/>
  <sheetViews>
    <sheetView zoomScalePageLayoutView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32" sqref="B32"/>
    </sheetView>
  </sheetViews>
  <sheetFormatPr defaultRowHeight="15" x14ac:dyDescent="0.25"/>
  <cols>
    <col min="1" max="1" width="1.7109375" style="5" customWidth="1"/>
    <col min="2" max="2" width="59.7109375" customWidth="1"/>
    <col min="3" max="5" width="17.7109375" customWidth="1"/>
    <col min="6" max="9" width="17.5703125" customWidth="1"/>
    <col min="10" max="17" width="17.7109375" customWidth="1"/>
  </cols>
  <sheetData>
    <row r="1" spans="1:17" ht="18.75" x14ac:dyDescent="0.3">
      <c r="A1" s="9"/>
      <c r="B1" s="8" t="s">
        <v>263</v>
      </c>
      <c r="C1" s="8"/>
    </row>
    <row r="2" spans="1:17" ht="9.9499999999999993" customHeight="1" x14ac:dyDescent="0.3">
      <c r="A2" s="9"/>
      <c r="B2" s="8"/>
      <c r="C2" s="8"/>
    </row>
    <row r="3" spans="1:17" ht="15.75" thickBot="1" x14ac:dyDescent="0.3">
      <c r="G3" s="87"/>
      <c r="H3" s="87"/>
      <c r="I3" s="87"/>
    </row>
    <row r="4" spans="1:17" ht="48" customHeight="1" thickBot="1" x14ac:dyDescent="0.3">
      <c r="B4" s="132" t="s">
        <v>171</v>
      </c>
      <c r="C4" s="75" t="str">
        <f>+'III. F Souhrn'!D4</f>
        <v>Fixace                        dle UV 
č. 309/2018</v>
      </c>
      <c r="D4" s="114" t="s">
        <v>212</v>
      </c>
      <c r="E4" s="70" t="s">
        <v>226</v>
      </c>
      <c r="F4" s="111" t="s">
        <v>228</v>
      </c>
      <c r="G4" s="111" t="s">
        <v>227</v>
      </c>
      <c r="H4" s="111" t="s">
        <v>230</v>
      </c>
      <c r="I4" s="111" t="s">
        <v>217</v>
      </c>
      <c r="J4" s="70" t="s">
        <v>232</v>
      </c>
      <c r="K4" s="70" t="s">
        <v>219</v>
      </c>
      <c r="L4" s="70" t="s">
        <v>235</v>
      </c>
      <c r="M4" s="70" t="s">
        <v>236</v>
      </c>
      <c r="N4" s="114" t="s">
        <v>247</v>
      </c>
      <c r="O4" s="38" t="s">
        <v>248</v>
      </c>
      <c r="P4" s="114" t="s">
        <v>264</v>
      </c>
      <c r="Q4" s="38" t="s">
        <v>265</v>
      </c>
    </row>
    <row r="5" spans="1:17" x14ac:dyDescent="0.25">
      <c r="B5" s="72" t="s">
        <v>91</v>
      </c>
      <c r="C5" s="88">
        <v>95795.6</v>
      </c>
      <c r="D5" s="84">
        <v>95796</v>
      </c>
      <c r="E5" s="119">
        <v>92333</v>
      </c>
      <c r="F5" s="84">
        <v>92333.264999999999</v>
      </c>
      <c r="G5" s="119">
        <v>92768.862000000008</v>
      </c>
      <c r="H5" s="84">
        <v>92768.862000000008</v>
      </c>
      <c r="I5" s="119">
        <v>92798.971000000005</v>
      </c>
      <c r="J5" s="84">
        <v>92798.971000000005</v>
      </c>
      <c r="K5" s="84">
        <v>97495.854999999996</v>
      </c>
      <c r="L5" s="167">
        <v>97495.854999999996</v>
      </c>
      <c r="M5" s="182">
        <v>101053.394</v>
      </c>
      <c r="N5" s="185">
        <v>101053.394</v>
      </c>
      <c r="O5" s="183">
        <v>101053.394</v>
      </c>
      <c r="P5" s="185">
        <v>101053.394</v>
      </c>
      <c r="Q5" s="183">
        <v>101053.394</v>
      </c>
    </row>
    <row r="6" spans="1:17" x14ac:dyDescent="0.25">
      <c r="B6" s="57" t="s">
        <v>86</v>
      </c>
      <c r="C6" s="89">
        <v>82633.7</v>
      </c>
      <c r="D6" s="85">
        <v>82634</v>
      </c>
      <c r="E6" s="120">
        <v>76468</v>
      </c>
      <c r="F6" s="85">
        <v>76468.34</v>
      </c>
      <c r="G6" s="120">
        <v>76903.937000000005</v>
      </c>
      <c r="H6" s="85">
        <v>76903.937000000005</v>
      </c>
      <c r="I6" s="120">
        <v>67090.835999999996</v>
      </c>
      <c r="J6" s="85">
        <v>67090.835999999996</v>
      </c>
      <c r="K6" s="85">
        <v>67090.835999999996</v>
      </c>
      <c r="L6" s="149">
        <v>67090.835999999996</v>
      </c>
      <c r="M6" s="149">
        <v>69538.922000000006</v>
      </c>
      <c r="N6" s="85">
        <v>69538.922000000006</v>
      </c>
      <c r="O6" s="150">
        <v>69538.922000000006</v>
      </c>
      <c r="P6" s="85">
        <v>69538.922000000006</v>
      </c>
      <c r="Q6" s="150">
        <v>69538.922000000006</v>
      </c>
    </row>
    <row r="7" spans="1:17" x14ac:dyDescent="0.25">
      <c r="B7" s="57" t="s">
        <v>85</v>
      </c>
      <c r="C7" s="89">
        <v>72542.2</v>
      </c>
      <c r="D7" s="85">
        <v>72542</v>
      </c>
      <c r="E7" s="120">
        <v>75715</v>
      </c>
      <c r="F7" s="85">
        <v>75714.763999999996</v>
      </c>
      <c r="G7" s="120">
        <v>76150.361000000004</v>
      </c>
      <c r="H7" s="85">
        <v>76150.361000000004</v>
      </c>
      <c r="I7" s="120">
        <v>78296.573000000004</v>
      </c>
      <c r="J7" s="85">
        <v>78296.573000000004</v>
      </c>
      <c r="K7" s="85">
        <v>80192.13</v>
      </c>
      <c r="L7" s="149">
        <v>80192.13</v>
      </c>
      <c r="M7" s="149">
        <v>83118.271000000008</v>
      </c>
      <c r="N7" s="85">
        <v>83118.271000000008</v>
      </c>
      <c r="O7" s="150">
        <v>83118.270999999993</v>
      </c>
      <c r="P7" s="85">
        <v>83118.270999999993</v>
      </c>
      <c r="Q7" s="150">
        <v>83118.270999999993</v>
      </c>
    </row>
    <row r="8" spans="1:17" x14ac:dyDescent="0.25">
      <c r="B8" s="57" t="s">
        <v>81</v>
      </c>
      <c r="C8" s="89">
        <v>56137.8</v>
      </c>
      <c r="D8" s="85">
        <v>56138</v>
      </c>
      <c r="E8" s="120">
        <v>48089</v>
      </c>
      <c r="F8" s="85">
        <v>48088.705999999998</v>
      </c>
      <c r="G8" s="120">
        <v>48088.705999999998</v>
      </c>
      <c r="H8" s="85">
        <v>48088.705999999998</v>
      </c>
      <c r="I8" s="120">
        <v>51102.099000000002</v>
      </c>
      <c r="J8" s="85">
        <v>51102.099000000002</v>
      </c>
      <c r="K8" s="85">
        <v>55533.137999999999</v>
      </c>
      <c r="L8" s="149">
        <v>55533.137999999999</v>
      </c>
      <c r="M8" s="149">
        <v>56643.800999999999</v>
      </c>
      <c r="N8" s="85">
        <v>56643.800999999999</v>
      </c>
      <c r="O8" s="150">
        <v>56643.800999999999</v>
      </c>
      <c r="P8" s="85">
        <v>56643.800999999999</v>
      </c>
      <c r="Q8" s="150">
        <v>56643.800999999999</v>
      </c>
    </row>
    <row r="9" spans="1:17" x14ac:dyDescent="0.25">
      <c r="B9" s="57" t="s">
        <v>80</v>
      </c>
      <c r="C9" s="89">
        <v>42222.9</v>
      </c>
      <c r="D9" s="85">
        <v>42223</v>
      </c>
      <c r="E9" s="120">
        <v>49829</v>
      </c>
      <c r="F9" s="85">
        <v>49829.472999999998</v>
      </c>
      <c r="G9" s="120">
        <v>50265.07</v>
      </c>
      <c r="H9" s="85">
        <v>50265.07</v>
      </c>
      <c r="I9" s="120">
        <v>52354.103999999999</v>
      </c>
      <c r="J9" s="85">
        <v>52354.103999999999</v>
      </c>
      <c r="K9" s="85">
        <v>56106.234000000004</v>
      </c>
      <c r="L9" s="149">
        <v>56106.234000000004</v>
      </c>
      <c r="M9" s="149">
        <v>58153.502</v>
      </c>
      <c r="N9" s="85">
        <v>58153.502</v>
      </c>
      <c r="O9" s="150">
        <v>58153.502</v>
      </c>
      <c r="P9" s="85">
        <v>58153.502</v>
      </c>
      <c r="Q9" s="150">
        <v>58153.502</v>
      </c>
    </row>
    <row r="10" spans="1:17" x14ac:dyDescent="0.25">
      <c r="B10" s="57" t="s">
        <v>182</v>
      </c>
      <c r="C10" s="89">
        <v>35301.4</v>
      </c>
      <c r="D10" s="85">
        <v>35301</v>
      </c>
      <c r="E10" s="120">
        <v>38392</v>
      </c>
      <c r="F10" s="85">
        <v>38392.451999999997</v>
      </c>
      <c r="G10" s="120">
        <v>38392.451999999997</v>
      </c>
      <c r="H10" s="85">
        <v>38392.451999999997</v>
      </c>
      <c r="I10" s="120">
        <v>48480.856</v>
      </c>
      <c r="J10" s="85">
        <v>48480.856</v>
      </c>
      <c r="K10" s="85">
        <v>59162.665000000001</v>
      </c>
      <c r="L10" s="149">
        <v>59162.665000000001</v>
      </c>
      <c r="M10" s="149">
        <v>61321.459000000003</v>
      </c>
      <c r="N10" s="85">
        <v>61321.459000000003</v>
      </c>
      <c r="O10" s="150">
        <v>61321.459000000003</v>
      </c>
      <c r="P10" s="85">
        <v>61321.459000000003</v>
      </c>
      <c r="Q10" s="150">
        <v>61321.459000000003</v>
      </c>
    </row>
    <row r="11" spans="1:17" x14ac:dyDescent="0.25">
      <c r="B11" s="57" t="s">
        <v>183</v>
      </c>
      <c r="C11" s="89">
        <v>28216.400000000001</v>
      </c>
      <c r="D11" s="85">
        <v>28216</v>
      </c>
      <c r="E11" s="120">
        <v>32634</v>
      </c>
      <c r="F11" s="85">
        <v>32634.234</v>
      </c>
      <c r="G11" s="120">
        <v>33069.830999999998</v>
      </c>
      <c r="H11" s="85">
        <v>33069.830999999998</v>
      </c>
      <c r="I11" s="120">
        <v>28774.277000000002</v>
      </c>
      <c r="J11" s="85">
        <v>28774.277000000002</v>
      </c>
      <c r="K11" s="85">
        <v>28774.277000000002</v>
      </c>
      <c r="L11" s="149">
        <v>28774.277000000002</v>
      </c>
      <c r="M11" s="149">
        <v>29824.225000000002</v>
      </c>
      <c r="N11" s="85">
        <v>29824.225000000002</v>
      </c>
      <c r="O11" s="150">
        <v>29824.224999999999</v>
      </c>
      <c r="P11" s="85">
        <v>29824.224999999999</v>
      </c>
      <c r="Q11" s="150">
        <v>29824.224999999999</v>
      </c>
    </row>
    <row r="12" spans="1:17" x14ac:dyDescent="0.25">
      <c r="B12" s="57" t="s">
        <v>291</v>
      </c>
      <c r="C12" s="89">
        <v>26898.9</v>
      </c>
      <c r="D12" s="85">
        <v>26899</v>
      </c>
      <c r="E12" s="120">
        <v>20876</v>
      </c>
      <c r="F12" s="85">
        <v>20875.881000000001</v>
      </c>
      <c r="G12" s="120">
        <v>20875.881000000001</v>
      </c>
      <c r="H12" s="85">
        <v>20875.881000000001</v>
      </c>
      <c r="I12" s="120">
        <v>20491.219000000001</v>
      </c>
      <c r="J12" s="85">
        <v>20491.219000000001</v>
      </c>
      <c r="K12" s="85">
        <v>20993.293000000001</v>
      </c>
      <c r="L12" s="149">
        <v>20993.293000000001</v>
      </c>
      <c r="M12" s="149">
        <v>21413.159</v>
      </c>
      <c r="N12" s="85">
        <v>21413.159</v>
      </c>
      <c r="O12" s="150">
        <v>19271.843000000001</v>
      </c>
      <c r="P12" s="85">
        <v>0</v>
      </c>
      <c r="Q12" s="150">
        <v>0</v>
      </c>
    </row>
    <row r="13" spans="1:17" x14ac:dyDescent="0.25">
      <c r="B13" s="59" t="s">
        <v>84</v>
      </c>
      <c r="C13" s="89">
        <v>24417.1</v>
      </c>
      <c r="D13" s="85">
        <v>24417</v>
      </c>
      <c r="E13" s="120">
        <v>24122</v>
      </c>
      <c r="F13" s="85">
        <v>24121.862000000001</v>
      </c>
      <c r="G13" s="120">
        <v>24121.862000000001</v>
      </c>
      <c r="H13" s="85">
        <v>24121.862000000001</v>
      </c>
      <c r="I13" s="120">
        <v>26267.828000000001</v>
      </c>
      <c r="J13" s="85">
        <v>26267.828000000001</v>
      </c>
      <c r="K13" s="85">
        <v>26267.828000000001</v>
      </c>
      <c r="L13" s="149">
        <v>26267.828000000001</v>
      </c>
      <c r="M13" s="149">
        <v>26530.506000000001</v>
      </c>
      <c r="N13" s="85">
        <v>26530.506000000001</v>
      </c>
      <c r="O13" s="150">
        <v>17244.829000000002</v>
      </c>
      <c r="P13" s="85">
        <v>17244.829000000002</v>
      </c>
      <c r="Q13" s="150">
        <v>17244.829000000002</v>
      </c>
    </row>
    <row r="14" spans="1:17" x14ac:dyDescent="0.25">
      <c r="B14" s="57" t="s">
        <v>184</v>
      </c>
      <c r="C14" s="89">
        <v>21027.599999999999</v>
      </c>
      <c r="D14" s="85">
        <v>21028</v>
      </c>
      <c r="E14" s="120">
        <v>21067</v>
      </c>
      <c r="F14" s="85">
        <v>21067.017</v>
      </c>
      <c r="G14" s="120">
        <v>21067.017</v>
      </c>
      <c r="H14" s="85">
        <v>21067.017</v>
      </c>
      <c r="I14" s="120">
        <v>24973.601999999999</v>
      </c>
      <c r="J14" s="85">
        <v>24973.601999999999</v>
      </c>
      <c r="K14" s="85">
        <v>24973.601999999999</v>
      </c>
      <c r="L14" s="149">
        <v>24973.601999999999</v>
      </c>
      <c r="M14" s="149">
        <v>25223.338</v>
      </c>
      <c r="N14" s="85">
        <v>25223.338</v>
      </c>
      <c r="O14" s="150">
        <v>16395.169999999998</v>
      </c>
      <c r="P14" s="85">
        <v>16395.169999999998</v>
      </c>
      <c r="Q14" s="150">
        <v>16395.169999999998</v>
      </c>
    </row>
    <row r="15" spans="1:17" x14ac:dyDescent="0.25">
      <c r="B15" s="57" t="s">
        <v>87</v>
      </c>
      <c r="C15" s="89">
        <v>20388.900000000001</v>
      </c>
      <c r="D15" s="85">
        <v>20389</v>
      </c>
      <c r="E15" s="120">
        <v>30054</v>
      </c>
      <c r="F15" s="85">
        <v>30054.369000000002</v>
      </c>
      <c r="G15" s="120">
        <v>32781.966</v>
      </c>
      <c r="H15" s="85">
        <v>32781.966</v>
      </c>
      <c r="I15" s="120">
        <v>45175.173999999999</v>
      </c>
      <c r="J15" s="85">
        <v>45175.173999999999</v>
      </c>
      <c r="K15" s="85">
        <v>40675.192999999999</v>
      </c>
      <c r="L15" s="149">
        <v>40675.192999999999</v>
      </c>
      <c r="M15" s="149">
        <v>42159.395000000004</v>
      </c>
      <c r="N15" s="85">
        <v>42159.395000000004</v>
      </c>
      <c r="O15" s="150">
        <v>42159.394999999997</v>
      </c>
      <c r="P15" s="85">
        <v>42159.394999999997</v>
      </c>
      <c r="Q15" s="150">
        <v>42159.394999999997</v>
      </c>
    </row>
    <row r="16" spans="1:17" x14ac:dyDescent="0.25">
      <c r="B16" s="57" t="s">
        <v>88</v>
      </c>
      <c r="C16" s="89">
        <v>20103.5</v>
      </c>
      <c r="D16" s="85">
        <v>20103</v>
      </c>
      <c r="E16" s="120">
        <v>27865</v>
      </c>
      <c r="F16" s="85">
        <v>27864.79</v>
      </c>
      <c r="G16" s="120">
        <v>53300.387000000002</v>
      </c>
      <c r="H16" s="85">
        <v>53300.387000000002</v>
      </c>
      <c r="I16" s="120">
        <v>49406.773000000001</v>
      </c>
      <c r="J16" s="85">
        <v>49406.773000000001</v>
      </c>
      <c r="K16" s="85">
        <v>48280.254000000001</v>
      </c>
      <c r="L16" s="149">
        <v>48280.254000000001</v>
      </c>
      <c r="M16" s="149">
        <v>50041.959000000003</v>
      </c>
      <c r="N16" s="85">
        <v>50041.959000000003</v>
      </c>
      <c r="O16" s="150">
        <v>50041.959000000003</v>
      </c>
      <c r="P16" s="85">
        <v>50041.959000000003</v>
      </c>
      <c r="Q16" s="150">
        <v>50041.959000000003</v>
      </c>
    </row>
    <row r="17" spans="2:17" x14ac:dyDescent="0.25">
      <c r="B17" s="57" t="s">
        <v>79</v>
      </c>
      <c r="C17" s="89">
        <v>18157.099999999999</v>
      </c>
      <c r="D17" s="85">
        <v>18157</v>
      </c>
      <c r="E17" s="120">
        <v>18034</v>
      </c>
      <c r="F17" s="85">
        <v>18034.342000000001</v>
      </c>
      <c r="G17" s="120">
        <v>18034.342000000001</v>
      </c>
      <c r="H17" s="85">
        <v>18034.342000000001</v>
      </c>
      <c r="I17" s="120">
        <v>17989.982</v>
      </c>
      <c r="J17" s="85">
        <v>17989.982</v>
      </c>
      <c r="K17" s="85">
        <v>18869.444</v>
      </c>
      <c r="L17" s="149">
        <v>18869.444</v>
      </c>
      <c r="M17" s="149">
        <v>19246.832999999999</v>
      </c>
      <c r="N17" s="85">
        <v>19246.832999999999</v>
      </c>
      <c r="O17" s="150">
        <v>17322.150000000001</v>
      </c>
      <c r="P17" s="85">
        <v>17322.150000000001</v>
      </c>
      <c r="Q17" s="150">
        <v>17322.150000000001</v>
      </c>
    </row>
    <row r="18" spans="2:17" x14ac:dyDescent="0.25">
      <c r="B18" s="57" t="s">
        <v>83</v>
      </c>
      <c r="C18" s="89">
        <v>16260.5</v>
      </c>
      <c r="D18" s="85">
        <v>16261</v>
      </c>
      <c r="E18" s="120">
        <v>15285</v>
      </c>
      <c r="F18" s="85">
        <v>15285.416999999999</v>
      </c>
      <c r="G18" s="120">
        <v>15858.416999999999</v>
      </c>
      <c r="H18" s="85">
        <v>15858.416999999999</v>
      </c>
      <c r="I18" s="120">
        <v>21880.339</v>
      </c>
      <c r="J18" s="85">
        <v>21880.339</v>
      </c>
      <c r="K18" s="85">
        <v>21880.339</v>
      </c>
      <c r="L18" s="149">
        <v>21880.339</v>
      </c>
      <c r="M18" s="149">
        <v>22099.142</v>
      </c>
      <c r="N18" s="85">
        <v>22099.142</v>
      </c>
      <c r="O18" s="150">
        <v>19889.227999999999</v>
      </c>
      <c r="P18" s="85">
        <v>19889.227999999999</v>
      </c>
      <c r="Q18" s="150">
        <v>19889.227999999999</v>
      </c>
    </row>
    <row r="19" spans="2:17" x14ac:dyDescent="0.25">
      <c r="B19" s="59" t="s">
        <v>89</v>
      </c>
      <c r="C19" s="89">
        <v>16194.7</v>
      </c>
      <c r="D19" s="85">
        <v>16195</v>
      </c>
      <c r="E19" s="120">
        <v>23992</v>
      </c>
      <c r="F19" s="85">
        <v>23991.649000000001</v>
      </c>
      <c r="G19" s="120">
        <v>20506.871999999999</v>
      </c>
      <c r="H19" s="85">
        <v>20506.871999999999</v>
      </c>
      <c r="I19" s="120">
        <v>17203.87</v>
      </c>
      <c r="J19" s="85">
        <v>17203.87</v>
      </c>
      <c r="K19" s="85">
        <v>17203.87</v>
      </c>
      <c r="L19" s="149">
        <v>17203.87</v>
      </c>
      <c r="M19" s="149">
        <v>17831.624</v>
      </c>
      <c r="N19" s="85">
        <v>17831.624</v>
      </c>
      <c r="O19" s="150">
        <v>16048.462</v>
      </c>
      <c r="P19" s="85">
        <v>16048.462</v>
      </c>
      <c r="Q19" s="150">
        <v>16048.462</v>
      </c>
    </row>
    <row r="20" spans="2:17" x14ac:dyDescent="0.25">
      <c r="B20" s="57" t="s">
        <v>90</v>
      </c>
      <c r="C20" s="89">
        <v>15681</v>
      </c>
      <c r="D20" s="85">
        <v>15681</v>
      </c>
      <c r="E20" s="120">
        <v>24599</v>
      </c>
      <c r="F20" s="85">
        <v>24598.503000000001</v>
      </c>
      <c r="G20" s="120">
        <v>25034.100000000002</v>
      </c>
      <c r="H20" s="85">
        <v>25034.100000000002</v>
      </c>
      <c r="I20" s="120">
        <v>21436.019</v>
      </c>
      <c r="J20" s="85">
        <v>21436.019</v>
      </c>
      <c r="K20" s="85">
        <v>21436.019</v>
      </c>
      <c r="L20" s="149">
        <v>21436.019</v>
      </c>
      <c r="M20" s="149">
        <v>22218.201000000001</v>
      </c>
      <c r="N20" s="85">
        <v>22218.201000000001</v>
      </c>
      <c r="O20" s="150">
        <v>22218.201000000001</v>
      </c>
      <c r="P20" s="85">
        <v>22218.201000000001</v>
      </c>
      <c r="Q20" s="150">
        <v>22218.201000000001</v>
      </c>
    </row>
    <row r="21" spans="2:17" x14ac:dyDescent="0.25">
      <c r="B21" s="57" t="s">
        <v>82</v>
      </c>
      <c r="C21" s="89">
        <v>15157.7</v>
      </c>
      <c r="D21" s="85">
        <v>15158</v>
      </c>
      <c r="E21" s="120">
        <v>17697</v>
      </c>
      <c r="F21" s="85">
        <v>17697.112000000001</v>
      </c>
      <c r="G21" s="120">
        <v>17697.112000000001</v>
      </c>
      <c r="H21" s="85">
        <v>17697.112000000001</v>
      </c>
      <c r="I21" s="120">
        <v>21507.636999999999</v>
      </c>
      <c r="J21" s="85">
        <v>21507.636999999999</v>
      </c>
      <c r="K21" s="85">
        <v>21507.636999999999</v>
      </c>
      <c r="L21" s="149">
        <v>21507.636999999999</v>
      </c>
      <c r="M21" s="149">
        <v>21722.713</v>
      </c>
      <c r="N21" s="85">
        <v>21722.713</v>
      </c>
      <c r="O21" s="150">
        <v>14119.763000000001</v>
      </c>
      <c r="P21" s="85">
        <v>14119.763000000001</v>
      </c>
      <c r="Q21" s="150">
        <v>14119.763000000001</v>
      </c>
    </row>
    <row r="22" spans="2:17" x14ac:dyDescent="0.25">
      <c r="B22" s="59" t="s">
        <v>284</v>
      </c>
      <c r="C22" s="89">
        <v>13102.5</v>
      </c>
      <c r="D22" s="85">
        <v>13102</v>
      </c>
      <c r="E22" s="120">
        <v>15690</v>
      </c>
      <c r="F22" s="85">
        <v>15689.970000000001</v>
      </c>
      <c r="G22" s="120">
        <v>15689.970000000001</v>
      </c>
      <c r="H22" s="85">
        <v>15689.970000000001</v>
      </c>
      <c r="I22" s="120">
        <v>15099.972</v>
      </c>
      <c r="J22" s="85">
        <v>15099.972</v>
      </c>
      <c r="K22" s="85">
        <v>15099.972</v>
      </c>
      <c r="L22" s="149">
        <v>15099.972</v>
      </c>
      <c r="M22" s="149">
        <v>15250.972</v>
      </c>
      <c r="N22" s="85">
        <v>15250.972</v>
      </c>
      <c r="O22" s="150">
        <v>9913.1319999999996</v>
      </c>
      <c r="P22" s="85">
        <v>9913.1319999999996</v>
      </c>
      <c r="Q22" s="150">
        <v>9913.1319999999996</v>
      </c>
    </row>
    <row r="23" spans="2:17" ht="15.75" thickBot="1" x14ac:dyDescent="0.3">
      <c r="B23" s="58" t="s">
        <v>283</v>
      </c>
      <c r="C23" s="129">
        <v>7020.3</v>
      </c>
      <c r="D23" s="86">
        <v>7020</v>
      </c>
      <c r="E23" s="121">
        <v>5881</v>
      </c>
      <c r="F23" s="86">
        <v>5880.7110000000002</v>
      </c>
      <c r="G23" s="121">
        <v>5880.7110000000002</v>
      </c>
      <c r="H23" s="86">
        <v>5880.7110000000002</v>
      </c>
      <c r="I23" s="121">
        <v>6751.7350000000006</v>
      </c>
      <c r="J23" s="86">
        <v>6751.7350000000006</v>
      </c>
      <c r="K23" s="86">
        <v>6751.7350000000006</v>
      </c>
      <c r="L23" s="151">
        <v>6751.7350000000006</v>
      </c>
      <c r="M23" s="177">
        <v>6751.7350000000006</v>
      </c>
      <c r="N23" s="176">
        <v>6751.7350000000006</v>
      </c>
      <c r="O23" s="184">
        <v>4388.6279999999997</v>
      </c>
      <c r="P23" s="176">
        <v>4388.6279999999997</v>
      </c>
      <c r="Q23" s="184">
        <v>4388.6279999999997</v>
      </c>
    </row>
    <row r="24" spans="2:17" ht="15.75" thickBot="1" x14ac:dyDescent="0.3">
      <c r="B24" s="39" t="s">
        <v>51</v>
      </c>
      <c r="C24" s="40">
        <f>SUM(C5:C23)</f>
        <v>627259.79999999993</v>
      </c>
      <c r="D24" s="40">
        <f t="shared" ref="D24:E24" si="0">SUM(D5:D23)</f>
        <v>627260</v>
      </c>
      <c r="E24" s="67">
        <f t="shared" si="0"/>
        <v>658622</v>
      </c>
      <c r="F24" s="63">
        <f t="shared" ref="F24:G24" si="1">SUM(F5:F23)</f>
        <v>658622.85699999984</v>
      </c>
      <c r="G24" s="63">
        <f t="shared" si="1"/>
        <v>686487.85599999991</v>
      </c>
      <c r="H24" s="63">
        <f>SUM(H5:H23)</f>
        <v>686487.85599999991</v>
      </c>
      <c r="I24" s="63">
        <f>SUM(I5:I23)</f>
        <v>707081.86599999992</v>
      </c>
      <c r="J24" s="63">
        <f t="shared" ref="J24:O24" si="2">SUM(J5:J23)</f>
        <v>707081.86599999992</v>
      </c>
      <c r="K24" s="63">
        <f t="shared" si="2"/>
        <v>728294.32099999988</v>
      </c>
      <c r="L24" s="63">
        <f t="shared" si="2"/>
        <v>728294.32099999988</v>
      </c>
      <c r="M24" s="63">
        <f t="shared" si="2"/>
        <v>750143.15099999984</v>
      </c>
      <c r="N24" s="41">
        <f t="shared" si="2"/>
        <v>750143.15099999984</v>
      </c>
      <c r="O24" s="41">
        <f t="shared" si="2"/>
        <v>708666.33399999992</v>
      </c>
      <c r="P24" s="41">
        <f t="shared" ref="P24:Q24" si="3">SUM(P5:P23)</f>
        <v>689394.49100000004</v>
      </c>
      <c r="Q24" s="41">
        <f t="shared" si="3"/>
        <v>689394.49100000004</v>
      </c>
    </row>
    <row r="26" spans="2:17" x14ac:dyDescent="0.25">
      <c r="B26" t="s">
        <v>280</v>
      </c>
    </row>
    <row r="27" spans="2:17" x14ac:dyDescent="0.25">
      <c r="B27" t="s">
        <v>278</v>
      </c>
    </row>
    <row r="28" spans="2:17" x14ac:dyDescent="0.25">
      <c r="B28" t="s">
        <v>279</v>
      </c>
      <c r="J28" s="193"/>
      <c r="K28" s="193"/>
      <c r="L28" s="193"/>
      <c r="M28" s="193"/>
    </row>
  </sheetData>
  <sortState xmlns:xlrd2="http://schemas.microsoft.com/office/spreadsheetml/2017/richdata2" ref="B5:D23">
    <sortCondition descending="1" ref="C5:C23"/>
  </sortState>
  <mergeCells count="1">
    <mergeCell ref="J28:M28"/>
  </mergeCells>
  <pageMargins left="0.51181102362204722" right="0.51181102362204722" top="0.59055118110236227" bottom="0.59055118110236227" header="0.31496062992125984" footer="0.31496062992125984"/>
  <pageSetup paperSize="9" scale="46" fitToHeight="0" orientation="landscape" r:id="rId1"/>
  <headerFooter>
    <oddFooter>&amp;C&amp;A&amp;RStránka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Q11"/>
  <sheetViews>
    <sheetView workbookViewId="0">
      <pane xSplit="2" ySplit="4" topLeftCell="I5" activePane="bottomRight" state="frozen"/>
      <selection pane="topRight" activeCell="C1" sqref="C1"/>
      <selection pane="bottomLeft" activeCell="A5" sqref="A5"/>
      <selection pane="bottomRight" activeCell="Q6" sqref="Q6"/>
    </sheetView>
  </sheetViews>
  <sheetFormatPr defaultRowHeight="15" x14ac:dyDescent="0.25"/>
  <cols>
    <col min="1" max="1" width="1.7109375" style="5" customWidth="1"/>
    <col min="2" max="2" width="59.7109375" customWidth="1"/>
    <col min="3" max="17" width="17.7109375" customWidth="1"/>
  </cols>
  <sheetData>
    <row r="1" spans="1:17" ht="18.75" x14ac:dyDescent="0.3">
      <c r="A1" s="9"/>
      <c r="B1" s="8" t="s">
        <v>263</v>
      </c>
      <c r="C1" s="8"/>
    </row>
    <row r="2" spans="1:17" ht="9.9499999999999993" customHeight="1" x14ac:dyDescent="0.3">
      <c r="A2" s="9"/>
      <c r="B2" s="8"/>
      <c r="C2" s="8"/>
    </row>
    <row r="3" spans="1:17" ht="15.75" thickBot="1" x14ac:dyDescent="0.3">
      <c r="G3" s="87"/>
      <c r="I3" s="87"/>
    </row>
    <row r="4" spans="1:17" ht="48" customHeight="1" thickBot="1" x14ac:dyDescent="0.3">
      <c r="B4" s="134" t="s">
        <v>249</v>
      </c>
      <c r="C4" s="75" t="str">
        <f>+'III. F Souhrn'!D4</f>
        <v>Fixace                        dle UV 
č. 309/2018</v>
      </c>
      <c r="D4" s="38" t="s">
        <v>212</v>
      </c>
      <c r="E4" s="38" t="s">
        <v>213</v>
      </c>
      <c r="F4" s="38" t="s">
        <v>214</v>
      </c>
      <c r="G4" s="38" t="s">
        <v>215</v>
      </c>
      <c r="H4" s="38" t="s">
        <v>216</v>
      </c>
      <c r="I4" s="38" t="s">
        <v>217</v>
      </c>
      <c r="J4" s="70" t="s">
        <v>218</v>
      </c>
      <c r="K4" s="111" t="s">
        <v>219</v>
      </c>
      <c r="L4" s="70" t="s">
        <v>235</v>
      </c>
      <c r="M4" s="111" t="s">
        <v>236</v>
      </c>
      <c r="N4" s="70" t="s">
        <v>247</v>
      </c>
      <c r="O4" s="111" t="s">
        <v>248</v>
      </c>
      <c r="P4" s="70" t="s">
        <v>264</v>
      </c>
      <c r="Q4" s="111" t="s">
        <v>265</v>
      </c>
    </row>
    <row r="5" spans="1:17" ht="15.75" thickBot="1" x14ac:dyDescent="0.3">
      <c r="B5" s="168" t="s">
        <v>250</v>
      </c>
      <c r="C5" s="64">
        <v>0</v>
      </c>
      <c r="D5" s="65">
        <v>0</v>
      </c>
      <c r="E5" s="65">
        <v>0</v>
      </c>
      <c r="F5" s="99">
        <v>0</v>
      </c>
      <c r="G5" s="99">
        <v>0</v>
      </c>
      <c r="H5" s="104">
        <v>0</v>
      </c>
      <c r="I5" s="104">
        <v>0</v>
      </c>
      <c r="J5" s="24">
        <v>0</v>
      </c>
      <c r="K5" s="113">
        <v>0</v>
      </c>
      <c r="L5" s="24">
        <v>0</v>
      </c>
      <c r="M5" s="113">
        <v>13211</v>
      </c>
      <c r="N5" s="24">
        <v>13211</v>
      </c>
      <c r="O5" s="113">
        <v>13032</v>
      </c>
      <c r="P5" s="24">
        <v>13032.124</v>
      </c>
      <c r="Q5" s="113">
        <v>13553.409</v>
      </c>
    </row>
    <row r="6" spans="1:17" ht="15.75" thickBot="1" x14ac:dyDescent="0.3">
      <c r="B6" s="66" t="s">
        <v>51</v>
      </c>
      <c r="C6" s="67">
        <v>0</v>
      </c>
      <c r="D6" s="63">
        <f>SUM(D5)</f>
        <v>0</v>
      </c>
      <c r="E6" s="63">
        <f>SUM(E5)</f>
        <v>0</v>
      </c>
      <c r="F6" s="63">
        <f t="shared" ref="F6:O6" si="0">SUM(F5)</f>
        <v>0</v>
      </c>
      <c r="G6" s="63">
        <f t="shared" si="0"/>
        <v>0</v>
      </c>
      <c r="H6" s="63">
        <f t="shared" si="0"/>
        <v>0</v>
      </c>
      <c r="I6" s="63">
        <f t="shared" si="0"/>
        <v>0</v>
      </c>
      <c r="J6" s="63">
        <f t="shared" si="0"/>
        <v>0</v>
      </c>
      <c r="K6" s="63">
        <f t="shared" si="0"/>
        <v>0</v>
      </c>
      <c r="L6" s="63">
        <f t="shared" si="0"/>
        <v>0</v>
      </c>
      <c r="M6" s="63">
        <f t="shared" si="0"/>
        <v>13211</v>
      </c>
      <c r="N6" s="63">
        <f t="shared" si="0"/>
        <v>13211</v>
      </c>
      <c r="O6" s="63">
        <f t="shared" si="0"/>
        <v>13032</v>
      </c>
      <c r="P6" s="63">
        <f t="shared" ref="P6:Q6" si="1">SUM(P5)</f>
        <v>13032.124</v>
      </c>
      <c r="Q6" s="63">
        <f t="shared" si="1"/>
        <v>13553.409</v>
      </c>
    </row>
    <row r="9" spans="1:17" x14ac:dyDescent="0.25">
      <c r="B9" s="6" t="s">
        <v>254</v>
      </c>
      <c r="D9" s="24"/>
      <c r="F9" s="24"/>
      <c r="G9" s="24"/>
      <c r="H9" s="24"/>
      <c r="I9" s="24"/>
      <c r="J9" s="24"/>
      <c r="K9" s="24"/>
      <c r="L9" s="24"/>
      <c r="M9" s="24"/>
    </row>
    <row r="10" spans="1:17" x14ac:dyDescent="0.25">
      <c r="B10" s="6" t="s">
        <v>253</v>
      </c>
      <c r="D10" s="24"/>
      <c r="F10" s="24"/>
      <c r="G10" s="24"/>
      <c r="H10" s="24"/>
      <c r="I10" s="24"/>
      <c r="J10" s="24"/>
      <c r="K10" s="24"/>
      <c r="L10" s="24"/>
      <c r="M10" s="24"/>
    </row>
    <row r="11" spans="1:17" x14ac:dyDescent="0.25">
      <c r="B11" t="s">
        <v>252</v>
      </c>
    </row>
  </sheetData>
  <pageMargins left="0.51181102362204722" right="0.51181102362204722" top="0.78740157480314965" bottom="0.78740157480314965" header="0.31496062992125984" footer="0.31496062992125984"/>
  <pageSetup paperSize="9" scale="4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 tint="-0.34998626667073579"/>
    <pageSetUpPr fitToPage="1"/>
  </sheetPr>
  <dimension ref="A1:Q67"/>
  <sheetViews>
    <sheetView showGridLines="0" zoomScalePageLayoutView="80" workbookViewId="0">
      <pane xSplit="2" ySplit="4" topLeftCell="C50" activePane="bottomRight" state="frozen"/>
      <selection pane="topRight" activeCell="C1" sqref="C1"/>
      <selection pane="bottomLeft" activeCell="A5" sqref="A5"/>
      <selection pane="bottomRight" activeCell="B65" sqref="B65"/>
    </sheetView>
  </sheetViews>
  <sheetFormatPr defaultRowHeight="15" x14ac:dyDescent="0.25"/>
  <cols>
    <col min="1" max="1" width="1.7109375" style="5" customWidth="1"/>
    <col min="2" max="2" width="59.7109375" customWidth="1"/>
    <col min="3" max="17" width="17.7109375" customWidth="1"/>
  </cols>
  <sheetData>
    <row r="1" spans="1:17" ht="18.75" x14ac:dyDescent="0.3">
      <c r="A1" s="1"/>
      <c r="B1" s="8" t="s">
        <v>263</v>
      </c>
      <c r="C1" s="7"/>
    </row>
    <row r="2" spans="1:17" ht="9.9499999999999993" customHeight="1" x14ac:dyDescent="0.3">
      <c r="A2" s="1"/>
      <c r="B2" s="2"/>
      <c r="C2" s="7"/>
    </row>
    <row r="3" spans="1:17" ht="15.75" thickBot="1" x14ac:dyDescent="0.3">
      <c r="I3" s="87"/>
      <c r="J3" s="87"/>
      <c r="K3" s="87"/>
      <c r="L3" s="87"/>
      <c r="M3" s="87"/>
    </row>
    <row r="4" spans="1:17" ht="48" customHeight="1" thickBot="1" x14ac:dyDescent="0.3">
      <c r="B4" s="132" t="s">
        <v>172</v>
      </c>
      <c r="C4" s="76" t="str">
        <f>+'III. F Souhrn'!D4</f>
        <v>Fixace                        dle UV 
č. 309/2018</v>
      </c>
      <c r="D4" s="38" t="s">
        <v>212</v>
      </c>
      <c r="E4" s="38" t="s">
        <v>226</v>
      </c>
      <c r="F4" s="38" t="s">
        <v>228</v>
      </c>
      <c r="G4" s="38" t="s">
        <v>227</v>
      </c>
      <c r="H4" s="38" t="s">
        <v>230</v>
      </c>
      <c r="I4" s="38" t="s">
        <v>217</v>
      </c>
      <c r="J4" s="38" t="s">
        <v>232</v>
      </c>
      <c r="K4" s="38" t="s">
        <v>219</v>
      </c>
      <c r="L4" s="38" t="s">
        <v>237</v>
      </c>
      <c r="M4" s="38" t="s">
        <v>236</v>
      </c>
      <c r="N4" s="114" t="s">
        <v>247</v>
      </c>
      <c r="O4" s="38" t="s">
        <v>248</v>
      </c>
      <c r="P4" s="114" t="s">
        <v>264</v>
      </c>
      <c r="Q4" s="38" t="s">
        <v>265</v>
      </c>
    </row>
    <row r="5" spans="1:17" x14ac:dyDescent="0.25">
      <c r="B5" s="71" t="s">
        <v>292</v>
      </c>
      <c r="C5" s="47">
        <v>561689</v>
      </c>
      <c r="D5" s="50">
        <v>561689</v>
      </c>
      <c r="E5" s="50">
        <v>566738</v>
      </c>
      <c r="F5" s="50">
        <v>566738</v>
      </c>
      <c r="G5" s="50">
        <v>446975</v>
      </c>
      <c r="H5" s="50">
        <v>446975</v>
      </c>
      <c r="I5" s="50">
        <v>590955</v>
      </c>
      <c r="J5" s="50">
        <v>590955</v>
      </c>
      <c r="K5" s="50">
        <v>668491.41300000006</v>
      </c>
      <c r="L5" s="50">
        <v>668491.41300000006</v>
      </c>
      <c r="M5" s="103">
        <v>517525</v>
      </c>
      <c r="N5" s="182">
        <v>517525</v>
      </c>
      <c r="O5" s="185">
        <v>544045</v>
      </c>
      <c r="P5" s="182">
        <v>544045</v>
      </c>
      <c r="Q5" s="185">
        <v>575051</v>
      </c>
    </row>
    <row r="6" spans="1:17" x14ac:dyDescent="0.25">
      <c r="B6" s="42" t="s">
        <v>17</v>
      </c>
      <c r="C6" s="33">
        <v>186184</v>
      </c>
      <c r="D6" s="31">
        <v>186184</v>
      </c>
      <c r="E6" s="31">
        <v>185945</v>
      </c>
      <c r="F6" s="31">
        <v>185945</v>
      </c>
      <c r="G6" s="31">
        <v>233475</v>
      </c>
      <c r="H6" s="31">
        <v>233475</v>
      </c>
      <c r="I6" s="31">
        <v>248964</v>
      </c>
      <c r="J6" s="31">
        <v>278738</v>
      </c>
      <c r="K6" s="31">
        <v>276457.53100000002</v>
      </c>
      <c r="L6" s="31">
        <v>276457.53100000002</v>
      </c>
      <c r="M6" s="101">
        <v>277562.60800000001</v>
      </c>
      <c r="N6" s="149">
        <v>277562.60800000001</v>
      </c>
      <c r="O6" s="85">
        <v>288927.47499999998</v>
      </c>
      <c r="P6" s="149">
        <v>288927.47499999998</v>
      </c>
      <c r="Q6" s="85">
        <v>309659.02799999999</v>
      </c>
    </row>
    <row r="7" spans="1:17" x14ac:dyDescent="0.25">
      <c r="B7" s="42" t="s">
        <v>5</v>
      </c>
      <c r="C7" s="33">
        <v>178657</v>
      </c>
      <c r="D7" s="31">
        <v>178657</v>
      </c>
      <c r="E7" s="31">
        <v>178223</v>
      </c>
      <c r="F7" s="31">
        <v>176223</v>
      </c>
      <c r="G7" s="31">
        <v>199004</v>
      </c>
      <c r="H7" s="31">
        <v>199004</v>
      </c>
      <c r="I7" s="31">
        <v>209406</v>
      </c>
      <c r="J7" s="31">
        <v>244906.1</v>
      </c>
      <c r="K7" s="31">
        <v>231380.19700000001</v>
      </c>
      <c r="L7" s="31">
        <v>231380.19700000001</v>
      </c>
      <c r="M7" s="101">
        <v>228813</v>
      </c>
      <c r="N7" s="149">
        <v>308813</v>
      </c>
      <c r="O7" s="85">
        <v>240296</v>
      </c>
      <c r="P7" s="149">
        <v>240296</v>
      </c>
      <c r="Q7" s="85">
        <v>257342</v>
      </c>
    </row>
    <row r="8" spans="1:17" x14ac:dyDescent="0.25">
      <c r="B8" s="42" t="s">
        <v>38</v>
      </c>
      <c r="C8" s="33">
        <v>168472</v>
      </c>
      <c r="D8" s="31">
        <v>168472</v>
      </c>
      <c r="E8" s="31">
        <v>186988</v>
      </c>
      <c r="F8" s="31">
        <v>186988</v>
      </c>
      <c r="G8" s="31">
        <v>154313</v>
      </c>
      <c r="H8" s="31">
        <v>154313</v>
      </c>
      <c r="I8" s="31">
        <v>160735</v>
      </c>
      <c r="J8" s="31">
        <v>160735</v>
      </c>
      <c r="K8" s="31">
        <v>271875.35200000001</v>
      </c>
      <c r="L8" s="31">
        <v>271875.35200000001</v>
      </c>
      <c r="M8" s="101">
        <v>286092</v>
      </c>
      <c r="N8" s="149">
        <v>202932</v>
      </c>
      <c r="O8" s="85">
        <v>229677</v>
      </c>
      <c r="P8" s="149">
        <v>229677</v>
      </c>
      <c r="Q8" s="85">
        <v>312247</v>
      </c>
    </row>
    <row r="9" spans="1:17" x14ac:dyDescent="0.25">
      <c r="B9" s="42" t="s">
        <v>36</v>
      </c>
      <c r="C9" s="33">
        <v>143639</v>
      </c>
      <c r="D9" s="31">
        <v>143639</v>
      </c>
      <c r="E9" s="31">
        <v>145702</v>
      </c>
      <c r="F9" s="31">
        <v>145702</v>
      </c>
      <c r="G9" s="31">
        <v>175314</v>
      </c>
      <c r="H9" s="31">
        <v>175314</v>
      </c>
      <c r="I9" s="31">
        <v>201819</v>
      </c>
      <c r="J9" s="31">
        <v>201819</v>
      </c>
      <c r="K9" s="31">
        <v>219729.981</v>
      </c>
      <c r="L9" s="31">
        <v>219729.981</v>
      </c>
      <c r="M9" s="101">
        <v>216997</v>
      </c>
      <c r="N9" s="149">
        <v>216997</v>
      </c>
      <c r="O9" s="85">
        <v>226604</v>
      </c>
      <c r="P9" s="149">
        <v>226604</v>
      </c>
      <c r="Q9" s="85">
        <v>239140</v>
      </c>
    </row>
    <row r="10" spans="1:17" x14ac:dyDescent="0.25">
      <c r="B10" s="42" t="s">
        <v>37</v>
      </c>
      <c r="C10" s="33">
        <v>127013</v>
      </c>
      <c r="D10" s="31">
        <v>127013</v>
      </c>
      <c r="E10" s="31">
        <v>157225</v>
      </c>
      <c r="F10" s="31">
        <v>157225</v>
      </c>
      <c r="G10" s="31">
        <v>212106</v>
      </c>
      <c r="H10" s="31">
        <v>212106</v>
      </c>
      <c r="I10" s="31">
        <v>256427</v>
      </c>
      <c r="J10" s="31">
        <v>271427</v>
      </c>
      <c r="K10" s="31">
        <v>289994.04200000002</v>
      </c>
      <c r="L10" s="31">
        <v>289994.04200000002</v>
      </c>
      <c r="M10" s="101">
        <v>310850</v>
      </c>
      <c r="N10" s="149">
        <v>310850</v>
      </c>
      <c r="O10" s="85">
        <v>326336</v>
      </c>
      <c r="P10" s="149">
        <v>326336</v>
      </c>
      <c r="Q10" s="85">
        <v>336525</v>
      </c>
    </row>
    <row r="11" spans="1:17" x14ac:dyDescent="0.25">
      <c r="B11" s="42" t="s">
        <v>10</v>
      </c>
      <c r="C11" s="33">
        <v>124407</v>
      </c>
      <c r="D11" s="31">
        <v>124407</v>
      </c>
      <c r="E11" s="31">
        <v>126193</v>
      </c>
      <c r="F11" s="31">
        <v>126193</v>
      </c>
      <c r="G11" s="31">
        <v>138830</v>
      </c>
      <c r="H11" s="31">
        <v>138830</v>
      </c>
      <c r="I11" s="31">
        <v>147542</v>
      </c>
      <c r="J11" s="31">
        <v>156493.6</v>
      </c>
      <c r="K11" s="31">
        <v>166043.54200000002</v>
      </c>
      <c r="L11" s="31">
        <v>166043.54200000002</v>
      </c>
      <c r="M11" s="101">
        <v>164165</v>
      </c>
      <c r="N11" s="149">
        <v>164165</v>
      </c>
      <c r="O11" s="85">
        <v>176773</v>
      </c>
      <c r="P11" s="149">
        <v>176773</v>
      </c>
      <c r="Q11" s="85">
        <v>185472</v>
      </c>
    </row>
    <row r="12" spans="1:17" x14ac:dyDescent="0.25">
      <c r="B12" s="42" t="s">
        <v>35</v>
      </c>
      <c r="C12" s="33">
        <v>112977</v>
      </c>
      <c r="D12" s="31">
        <v>112977</v>
      </c>
      <c r="E12" s="31">
        <v>114599</v>
      </c>
      <c r="F12" s="31">
        <v>114599</v>
      </c>
      <c r="G12" s="31">
        <v>128642</v>
      </c>
      <c r="H12" s="31">
        <v>128642</v>
      </c>
      <c r="I12" s="31">
        <v>133450</v>
      </c>
      <c r="J12" s="31">
        <v>133450</v>
      </c>
      <c r="K12" s="31">
        <v>142897.40900000001</v>
      </c>
      <c r="L12" s="31">
        <v>142897.40900000001</v>
      </c>
      <c r="M12" s="101">
        <v>151457</v>
      </c>
      <c r="N12" s="149">
        <v>151457</v>
      </c>
      <c r="O12" s="85">
        <v>155801</v>
      </c>
      <c r="P12" s="149">
        <v>155801</v>
      </c>
      <c r="Q12" s="85">
        <v>160480</v>
      </c>
    </row>
    <row r="13" spans="1:17" x14ac:dyDescent="0.25">
      <c r="B13" s="42" t="s">
        <v>7</v>
      </c>
      <c r="C13" s="33">
        <v>96440</v>
      </c>
      <c r="D13" s="31">
        <v>96440</v>
      </c>
      <c r="E13" s="31">
        <v>97825</v>
      </c>
      <c r="F13" s="31">
        <v>97825</v>
      </c>
      <c r="G13" s="31">
        <v>108889</v>
      </c>
      <c r="H13" s="31">
        <v>108889</v>
      </c>
      <c r="I13" s="31">
        <v>113042</v>
      </c>
      <c r="J13" s="31">
        <v>113042</v>
      </c>
      <c r="K13" s="31">
        <v>126708.704</v>
      </c>
      <c r="L13" s="31">
        <v>126708.704</v>
      </c>
      <c r="M13" s="101">
        <v>126902</v>
      </c>
      <c r="N13" s="149">
        <v>126902</v>
      </c>
      <c r="O13" s="85">
        <v>132520</v>
      </c>
      <c r="P13" s="149">
        <v>132520</v>
      </c>
      <c r="Q13" s="85">
        <v>152265</v>
      </c>
    </row>
    <row r="14" spans="1:17" x14ac:dyDescent="0.25">
      <c r="B14" s="42" t="s">
        <v>48</v>
      </c>
      <c r="C14" s="33">
        <v>94306</v>
      </c>
      <c r="D14" s="31">
        <v>94306</v>
      </c>
      <c r="E14" s="31">
        <v>95660</v>
      </c>
      <c r="F14" s="31">
        <v>95660</v>
      </c>
      <c r="G14" s="31">
        <v>104485</v>
      </c>
      <c r="H14" s="31">
        <v>104485</v>
      </c>
      <c r="I14" s="31">
        <v>108546</v>
      </c>
      <c r="J14" s="31">
        <v>108546</v>
      </c>
      <c r="K14" s="31">
        <v>116836.51000000001</v>
      </c>
      <c r="L14" s="31">
        <v>116836.51000000001</v>
      </c>
      <c r="M14" s="101">
        <v>118630</v>
      </c>
      <c r="N14" s="149">
        <v>118630</v>
      </c>
      <c r="O14" s="85">
        <v>122493</v>
      </c>
      <c r="P14" s="149">
        <v>122493</v>
      </c>
      <c r="Q14" s="85">
        <v>127964</v>
      </c>
    </row>
    <row r="15" spans="1:17" x14ac:dyDescent="0.25">
      <c r="B15" s="42" t="s">
        <v>28</v>
      </c>
      <c r="C15" s="33">
        <v>92604</v>
      </c>
      <c r="D15" s="31">
        <v>92604</v>
      </c>
      <c r="E15" s="31">
        <v>93933</v>
      </c>
      <c r="F15" s="31">
        <v>93933</v>
      </c>
      <c r="G15" s="31">
        <v>103464</v>
      </c>
      <c r="H15" s="31">
        <v>103464</v>
      </c>
      <c r="I15" s="31">
        <v>107458</v>
      </c>
      <c r="J15" s="31">
        <v>107458</v>
      </c>
      <c r="K15" s="31">
        <v>119039.28</v>
      </c>
      <c r="L15" s="31">
        <v>119039.28</v>
      </c>
      <c r="M15" s="101">
        <v>119522</v>
      </c>
      <c r="N15" s="149">
        <v>119522</v>
      </c>
      <c r="O15" s="85">
        <v>126223</v>
      </c>
      <c r="P15" s="149">
        <v>126223</v>
      </c>
      <c r="Q15" s="85">
        <v>136351</v>
      </c>
    </row>
    <row r="16" spans="1:17" x14ac:dyDescent="0.25">
      <c r="B16" s="42" t="s">
        <v>3</v>
      </c>
      <c r="C16" s="33">
        <v>83774</v>
      </c>
      <c r="D16" s="31">
        <v>83774</v>
      </c>
      <c r="E16" s="31">
        <v>84976</v>
      </c>
      <c r="F16" s="31">
        <v>84976</v>
      </c>
      <c r="G16" s="31">
        <v>92763</v>
      </c>
      <c r="H16" s="31">
        <v>92763</v>
      </c>
      <c r="I16" s="31">
        <v>95979</v>
      </c>
      <c r="J16" s="31">
        <v>95979</v>
      </c>
      <c r="K16" s="31">
        <v>106894.757</v>
      </c>
      <c r="L16" s="31">
        <v>106894.757</v>
      </c>
      <c r="M16" s="101">
        <v>107334</v>
      </c>
      <c r="N16" s="149">
        <v>107334</v>
      </c>
      <c r="O16" s="85">
        <v>127144.302</v>
      </c>
      <c r="P16" s="149">
        <v>127144.302</v>
      </c>
      <c r="Q16" s="85">
        <v>122689</v>
      </c>
    </row>
    <row r="17" spans="2:17" x14ac:dyDescent="0.25">
      <c r="B17" s="56" t="s">
        <v>33</v>
      </c>
      <c r="C17" s="33">
        <v>81077</v>
      </c>
      <c r="D17" s="31">
        <v>81077</v>
      </c>
      <c r="E17" s="31">
        <v>82242</v>
      </c>
      <c r="F17" s="31">
        <v>82242</v>
      </c>
      <c r="G17" s="31">
        <v>89225</v>
      </c>
      <c r="H17" s="31">
        <v>89225</v>
      </c>
      <c r="I17" s="31">
        <v>92757</v>
      </c>
      <c r="J17" s="31">
        <v>92757</v>
      </c>
      <c r="K17" s="31">
        <v>98961.915999999997</v>
      </c>
      <c r="L17" s="31">
        <v>98961.915999999997</v>
      </c>
      <c r="M17" s="101">
        <v>101103</v>
      </c>
      <c r="N17" s="149">
        <v>101103</v>
      </c>
      <c r="O17" s="85">
        <v>103060</v>
      </c>
      <c r="P17" s="149">
        <v>103060</v>
      </c>
      <c r="Q17" s="85">
        <v>108197</v>
      </c>
    </row>
    <row r="18" spans="2:17" x14ac:dyDescent="0.25">
      <c r="B18" s="42" t="s">
        <v>9</v>
      </c>
      <c r="C18" s="33">
        <v>80611</v>
      </c>
      <c r="D18" s="31">
        <v>80611</v>
      </c>
      <c r="E18" s="31">
        <v>81768</v>
      </c>
      <c r="F18" s="31">
        <v>81768</v>
      </c>
      <c r="G18" s="31">
        <v>88587</v>
      </c>
      <c r="H18" s="31">
        <v>88587</v>
      </c>
      <c r="I18" s="31">
        <v>90256</v>
      </c>
      <c r="J18" s="31">
        <v>90256</v>
      </c>
      <c r="K18" s="31">
        <v>97000.933000000005</v>
      </c>
      <c r="L18" s="31">
        <v>97000.933000000005</v>
      </c>
      <c r="M18" s="101">
        <v>95165</v>
      </c>
      <c r="N18" s="149">
        <v>95165</v>
      </c>
      <c r="O18" s="85">
        <v>99624</v>
      </c>
      <c r="P18" s="149">
        <v>99624</v>
      </c>
      <c r="Q18" s="85">
        <v>106849</v>
      </c>
    </row>
    <row r="19" spans="2:17" x14ac:dyDescent="0.25">
      <c r="B19" s="56" t="s">
        <v>31</v>
      </c>
      <c r="C19" s="33">
        <v>78812</v>
      </c>
      <c r="D19" s="31">
        <v>78812</v>
      </c>
      <c r="E19" s="31">
        <v>97423</v>
      </c>
      <c r="F19" s="31">
        <v>97423</v>
      </c>
      <c r="G19" s="31">
        <v>163241</v>
      </c>
      <c r="H19" s="31">
        <v>163241</v>
      </c>
      <c r="I19" s="31">
        <v>128701</v>
      </c>
      <c r="J19" s="31">
        <v>128701</v>
      </c>
      <c r="K19" s="31">
        <v>138548.209</v>
      </c>
      <c r="L19" s="31">
        <v>138548.209</v>
      </c>
      <c r="M19" s="101">
        <v>143347</v>
      </c>
      <c r="N19" s="149">
        <v>143347</v>
      </c>
      <c r="O19" s="85">
        <v>149017</v>
      </c>
      <c r="P19" s="149">
        <v>149017</v>
      </c>
      <c r="Q19" s="85">
        <v>155163</v>
      </c>
    </row>
    <row r="20" spans="2:17" x14ac:dyDescent="0.25">
      <c r="B20" s="42" t="s">
        <v>293</v>
      </c>
      <c r="C20" s="33">
        <v>78579</v>
      </c>
      <c r="D20" s="31">
        <v>78579</v>
      </c>
      <c r="E20" s="31">
        <v>79907</v>
      </c>
      <c r="F20" s="31">
        <v>79907</v>
      </c>
      <c r="G20" s="31">
        <v>110091</v>
      </c>
      <c r="H20" s="31">
        <v>110091</v>
      </c>
      <c r="I20" s="31">
        <v>113069</v>
      </c>
      <c r="J20" s="31">
        <v>113069</v>
      </c>
      <c r="K20" s="31">
        <v>120366.398</v>
      </c>
      <c r="L20" s="31">
        <v>120366.398</v>
      </c>
      <c r="M20" s="101">
        <v>129425</v>
      </c>
      <c r="N20" s="149">
        <v>129425</v>
      </c>
      <c r="O20" s="85">
        <v>131459</v>
      </c>
      <c r="P20" s="149">
        <v>131459</v>
      </c>
      <c r="Q20" s="85">
        <v>0</v>
      </c>
    </row>
    <row r="21" spans="2:17" x14ac:dyDescent="0.25">
      <c r="B21" s="56" t="s">
        <v>47</v>
      </c>
      <c r="C21" s="33">
        <v>76614</v>
      </c>
      <c r="D21" s="31">
        <v>76614</v>
      </c>
      <c r="E21" s="31">
        <v>77514</v>
      </c>
      <c r="F21" s="31">
        <v>77514</v>
      </c>
      <c r="G21" s="31">
        <v>78640</v>
      </c>
      <c r="H21" s="31">
        <v>78640</v>
      </c>
      <c r="I21" s="31">
        <v>81938</v>
      </c>
      <c r="J21" s="31">
        <v>81938</v>
      </c>
      <c r="K21" s="31">
        <v>87704.009000000005</v>
      </c>
      <c r="L21" s="31">
        <v>87704.009000000005</v>
      </c>
      <c r="M21" s="101">
        <v>86562</v>
      </c>
      <c r="N21" s="149">
        <v>86562</v>
      </c>
      <c r="O21" s="85">
        <v>89674</v>
      </c>
      <c r="P21" s="149">
        <v>89674</v>
      </c>
      <c r="Q21" s="85">
        <v>94647</v>
      </c>
    </row>
    <row r="22" spans="2:17" x14ac:dyDescent="0.25">
      <c r="B22" s="42" t="s">
        <v>4</v>
      </c>
      <c r="C22" s="33">
        <v>75089</v>
      </c>
      <c r="D22" s="31">
        <v>75089</v>
      </c>
      <c r="E22" s="31">
        <v>76167</v>
      </c>
      <c r="F22" s="31">
        <v>76167</v>
      </c>
      <c r="G22" s="31">
        <v>84386</v>
      </c>
      <c r="H22" s="31">
        <v>84386</v>
      </c>
      <c r="I22" s="31">
        <v>87680</v>
      </c>
      <c r="J22" s="31">
        <v>87680</v>
      </c>
      <c r="K22" s="31">
        <v>98206.762000000002</v>
      </c>
      <c r="L22" s="31">
        <v>98206.762000000002</v>
      </c>
      <c r="M22" s="101">
        <v>97631</v>
      </c>
      <c r="N22" s="149">
        <v>97631</v>
      </c>
      <c r="O22" s="85">
        <v>102706</v>
      </c>
      <c r="P22" s="149">
        <v>102706</v>
      </c>
      <c r="Q22" s="85">
        <v>110138</v>
      </c>
    </row>
    <row r="23" spans="2:17" x14ac:dyDescent="0.25">
      <c r="B23" s="42" t="s">
        <v>26</v>
      </c>
      <c r="C23" s="33">
        <v>72090</v>
      </c>
      <c r="D23" s="31">
        <v>72090</v>
      </c>
      <c r="E23" s="31">
        <v>106333</v>
      </c>
      <c r="F23" s="31">
        <v>106333</v>
      </c>
      <c r="G23" s="31">
        <v>119376</v>
      </c>
      <c r="H23" s="31">
        <v>119376</v>
      </c>
      <c r="I23" s="31">
        <v>122562</v>
      </c>
      <c r="J23" s="31">
        <v>122562</v>
      </c>
      <c r="K23" s="31">
        <v>136221.19399999999</v>
      </c>
      <c r="L23" s="31">
        <v>136221.19399999999</v>
      </c>
      <c r="M23" s="101">
        <v>139347</v>
      </c>
      <c r="N23" s="149">
        <v>139347</v>
      </c>
      <c r="O23" s="85">
        <v>146322</v>
      </c>
      <c r="P23" s="149">
        <v>146322</v>
      </c>
      <c r="Q23" s="85">
        <v>152257</v>
      </c>
    </row>
    <row r="24" spans="2:17" x14ac:dyDescent="0.25">
      <c r="B24" s="42" t="s">
        <v>30</v>
      </c>
      <c r="C24" s="33">
        <v>68155</v>
      </c>
      <c r="D24" s="31">
        <v>68155</v>
      </c>
      <c r="E24" s="31">
        <v>69134</v>
      </c>
      <c r="F24" s="31">
        <v>69134</v>
      </c>
      <c r="G24" s="31">
        <v>76731</v>
      </c>
      <c r="H24" s="31">
        <v>76731</v>
      </c>
      <c r="I24" s="31">
        <v>83850</v>
      </c>
      <c r="J24" s="31">
        <v>83850</v>
      </c>
      <c r="K24" s="31">
        <v>93149.941999999995</v>
      </c>
      <c r="L24" s="31">
        <v>93149.941999999995</v>
      </c>
      <c r="M24" s="101">
        <v>92715</v>
      </c>
      <c r="N24" s="149">
        <v>92715</v>
      </c>
      <c r="O24" s="85">
        <v>97872</v>
      </c>
      <c r="P24" s="149">
        <v>97872</v>
      </c>
      <c r="Q24" s="85">
        <v>105212</v>
      </c>
    </row>
    <row r="25" spans="2:17" x14ac:dyDescent="0.25">
      <c r="B25" s="56" t="s">
        <v>27</v>
      </c>
      <c r="C25" s="33">
        <v>67064</v>
      </c>
      <c r="D25" s="31">
        <v>67064</v>
      </c>
      <c r="E25" s="31">
        <v>68027</v>
      </c>
      <c r="F25" s="31">
        <v>68027</v>
      </c>
      <c r="G25" s="31">
        <v>76240</v>
      </c>
      <c r="H25" s="31">
        <v>76240</v>
      </c>
      <c r="I25" s="31">
        <v>79215</v>
      </c>
      <c r="J25" s="31">
        <v>79215</v>
      </c>
      <c r="K25" s="31">
        <v>87194.042000000001</v>
      </c>
      <c r="L25" s="31">
        <v>87194.042000000001</v>
      </c>
      <c r="M25" s="101">
        <v>85742</v>
      </c>
      <c r="N25" s="149">
        <v>85742</v>
      </c>
      <c r="O25" s="85">
        <v>89867</v>
      </c>
      <c r="P25" s="149">
        <v>89867</v>
      </c>
      <c r="Q25" s="85">
        <v>96420</v>
      </c>
    </row>
    <row r="26" spans="2:17" x14ac:dyDescent="0.25">
      <c r="B26" s="56" t="s">
        <v>11</v>
      </c>
      <c r="C26" s="33">
        <v>62816</v>
      </c>
      <c r="D26" s="31">
        <v>62816</v>
      </c>
      <c r="E26" s="31">
        <v>63718</v>
      </c>
      <c r="F26" s="31">
        <v>63718</v>
      </c>
      <c r="G26" s="31">
        <v>69159</v>
      </c>
      <c r="H26" s="31">
        <v>69159</v>
      </c>
      <c r="I26" s="31">
        <v>71966</v>
      </c>
      <c r="J26" s="31">
        <v>71966</v>
      </c>
      <c r="K26" s="31">
        <v>80402.069000000003</v>
      </c>
      <c r="L26" s="31">
        <v>80402.069000000003</v>
      </c>
      <c r="M26" s="101">
        <v>80005</v>
      </c>
      <c r="N26" s="149">
        <v>80005</v>
      </c>
      <c r="O26" s="85">
        <v>83719</v>
      </c>
      <c r="P26" s="149">
        <v>83719</v>
      </c>
      <c r="Q26" s="85">
        <v>89461</v>
      </c>
    </row>
    <row r="27" spans="2:17" x14ac:dyDescent="0.25">
      <c r="B27" s="42" t="s">
        <v>43</v>
      </c>
      <c r="C27" s="33">
        <v>59938</v>
      </c>
      <c r="D27" s="31">
        <v>59938</v>
      </c>
      <c r="E27" s="31">
        <v>90172</v>
      </c>
      <c r="F27" s="31">
        <v>90172</v>
      </c>
      <c r="G27" s="31">
        <v>102372</v>
      </c>
      <c r="H27" s="31">
        <v>102372</v>
      </c>
      <c r="I27" s="31">
        <v>104955</v>
      </c>
      <c r="J27" s="31">
        <v>104955</v>
      </c>
      <c r="K27" s="31">
        <v>114793.72600000001</v>
      </c>
      <c r="L27" s="31">
        <v>114793.72600000001</v>
      </c>
      <c r="M27" s="101">
        <v>115044</v>
      </c>
      <c r="N27" s="149">
        <v>115044</v>
      </c>
      <c r="O27" s="85">
        <v>120356</v>
      </c>
      <c r="P27" s="149">
        <v>120356</v>
      </c>
      <c r="Q27" s="85">
        <v>125221</v>
      </c>
    </row>
    <row r="28" spans="2:17" x14ac:dyDescent="0.25">
      <c r="B28" s="42" t="s">
        <v>41</v>
      </c>
      <c r="C28" s="33">
        <v>58478</v>
      </c>
      <c r="D28" s="31">
        <v>58478</v>
      </c>
      <c r="E28" s="31">
        <v>59317</v>
      </c>
      <c r="F28" s="31">
        <v>59317</v>
      </c>
      <c r="G28" s="31">
        <v>64279</v>
      </c>
      <c r="H28" s="31">
        <v>64279</v>
      </c>
      <c r="I28" s="31">
        <v>65919</v>
      </c>
      <c r="J28" s="31">
        <v>65919</v>
      </c>
      <c r="K28" s="31">
        <v>69017.182000000001</v>
      </c>
      <c r="L28" s="31">
        <v>69017.182000000001</v>
      </c>
      <c r="M28" s="101">
        <v>68971</v>
      </c>
      <c r="N28" s="149">
        <v>68971</v>
      </c>
      <c r="O28" s="85">
        <v>71344</v>
      </c>
      <c r="P28" s="149">
        <v>71344</v>
      </c>
      <c r="Q28" s="85">
        <v>75009</v>
      </c>
    </row>
    <row r="29" spans="2:17" x14ac:dyDescent="0.25">
      <c r="B29" s="42" t="s">
        <v>6</v>
      </c>
      <c r="C29" s="33">
        <v>57967</v>
      </c>
      <c r="D29" s="31">
        <v>57967</v>
      </c>
      <c r="E29" s="31">
        <v>58799</v>
      </c>
      <c r="F29" s="31">
        <v>58799</v>
      </c>
      <c r="G29" s="31">
        <v>62680</v>
      </c>
      <c r="H29" s="31">
        <v>62680</v>
      </c>
      <c r="I29" s="31">
        <v>86572</v>
      </c>
      <c r="J29" s="31">
        <v>86572</v>
      </c>
      <c r="K29" s="31">
        <v>98947.983000000007</v>
      </c>
      <c r="L29" s="31">
        <v>98947.983000000007</v>
      </c>
      <c r="M29" s="101">
        <v>99318</v>
      </c>
      <c r="N29" s="149">
        <v>99318</v>
      </c>
      <c r="O29" s="85">
        <v>104917</v>
      </c>
      <c r="P29" s="149">
        <v>104917</v>
      </c>
      <c r="Q29" s="85">
        <v>113057</v>
      </c>
    </row>
    <row r="30" spans="2:17" x14ac:dyDescent="0.25">
      <c r="B30" s="42" t="s">
        <v>194</v>
      </c>
      <c r="C30" s="33">
        <v>54818</v>
      </c>
      <c r="D30" s="31">
        <v>54818</v>
      </c>
      <c r="E30" s="31">
        <v>57826</v>
      </c>
      <c r="F30" s="31">
        <v>57826</v>
      </c>
      <c r="G30" s="31">
        <v>78793.740000000005</v>
      </c>
      <c r="H30" s="31">
        <v>78793.740000000005</v>
      </c>
      <c r="I30" s="31">
        <v>169857</v>
      </c>
      <c r="J30" s="31">
        <v>80631.400000000009</v>
      </c>
      <c r="K30" s="31">
        <v>90329.726999999999</v>
      </c>
      <c r="L30" s="31">
        <v>90329.726999999999</v>
      </c>
      <c r="M30" s="101">
        <v>87903</v>
      </c>
      <c r="N30" s="149">
        <v>87903</v>
      </c>
      <c r="O30" s="85">
        <v>92679</v>
      </c>
      <c r="P30" s="149">
        <v>92679</v>
      </c>
      <c r="Q30" s="85">
        <v>103241</v>
      </c>
    </row>
    <row r="31" spans="2:17" x14ac:dyDescent="0.25">
      <c r="B31" s="42" t="s">
        <v>2</v>
      </c>
      <c r="C31" s="33">
        <v>53845</v>
      </c>
      <c r="D31" s="31">
        <v>53845</v>
      </c>
      <c r="E31" s="31">
        <v>55818</v>
      </c>
      <c r="F31" s="31">
        <v>55818</v>
      </c>
      <c r="G31" s="31">
        <v>61250</v>
      </c>
      <c r="H31" s="31">
        <v>61250</v>
      </c>
      <c r="I31" s="31">
        <v>64267</v>
      </c>
      <c r="J31" s="31">
        <v>64267</v>
      </c>
      <c r="K31" s="31">
        <v>68824.494000000006</v>
      </c>
      <c r="L31" s="31">
        <v>68824.494000000006</v>
      </c>
      <c r="M31" s="101">
        <v>69327</v>
      </c>
      <c r="N31" s="149">
        <v>69327</v>
      </c>
      <c r="O31" s="85">
        <v>75302.039000000004</v>
      </c>
      <c r="P31" s="149">
        <v>75302.039000000004</v>
      </c>
      <c r="Q31" s="85">
        <v>77453</v>
      </c>
    </row>
    <row r="32" spans="2:17" x14ac:dyDescent="0.25">
      <c r="B32" s="56" t="s">
        <v>45</v>
      </c>
      <c r="C32" s="33">
        <v>53678</v>
      </c>
      <c r="D32" s="31">
        <v>53678</v>
      </c>
      <c r="E32" s="31">
        <v>54449</v>
      </c>
      <c r="F32" s="31">
        <v>54449</v>
      </c>
      <c r="G32" s="31">
        <v>60683</v>
      </c>
      <c r="H32" s="31">
        <v>60683</v>
      </c>
      <c r="I32" s="31">
        <v>63124</v>
      </c>
      <c r="J32" s="31">
        <v>63124</v>
      </c>
      <c r="K32" s="31">
        <v>69236.599000000002</v>
      </c>
      <c r="L32" s="31">
        <v>69236.599000000002</v>
      </c>
      <c r="M32" s="101">
        <v>70456</v>
      </c>
      <c r="N32" s="149">
        <v>70456</v>
      </c>
      <c r="O32" s="85">
        <v>76764</v>
      </c>
      <c r="P32" s="149">
        <v>76764</v>
      </c>
      <c r="Q32" s="85">
        <v>79888</v>
      </c>
    </row>
    <row r="33" spans="2:17" x14ac:dyDescent="0.25">
      <c r="B33" s="42" t="s">
        <v>16</v>
      </c>
      <c r="C33" s="33">
        <v>53140</v>
      </c>
      <c r="D33" s="31">
        <v>53140</v>
      </c>
      <c r="E33" s="31">
        <v>53903</v>
      </c>
      <c r="F33" s="31">
        <v>53903</v>
      </c>
      <c r="G33" s="31">
        <v>57171</v>
      </c>
      <c r="H33" s="31">
        <v>57171</v>
      </c>
      <c r="I33" s="31">
        <v>59592</v>
      </c>
      <c r="J33" s="31">
        <v>59592</v>
      </c>
      <c r="K33" s="31">
        <v>65734.042000000001</v>
      </c>
      <c r="L33" s="31">
        <v>65734.042000000001</v>
      </c>
      <c r="M33" s="101">
        <v>64176</v>
      </c>
      <c r="N33" s="149">
        <v>64176</v>
      </c>
      <c r="O33" s="85">
        <v>68187</v>
      </c>
      <c r="P33" s="149">
        <v>68187</v>
      </c>
      <c r="Q33" s="85">
        <v>74757</v>
      </c>
    </row>
    <row r="34" spans="2:17" x14ac:dyDescent="0.25">
      <c r="B34" s="56" t="s">
        <v>29</v>
      </c>
      <c r="C34" s="33">
        <v>47800</v>
      </c>
      <c r="D34" s="31">
        <v>47800</v>
      </c>
      <c r="E34" s="31">
        <v>48486</v>
      </c>
      <c r="F34" s="31">
        <v>48486</v>
      </c>
      <c r="G34" s="31">
        <v>52543</v>
      </c>
      <c r="H34" s="31">
        <v>52543</v>
      </c>
      <c r="I34" s="31">
        <v>54752</v>
      </c>
      <c r="J34" s="31">
        <v>54752</v>
      </c>
      <c r="K34" s="31">
        <v>61823.8</v>
      </c>
      <c r="L34" s="31">
        <v>61823.8</v>
      </c>
      <c r="M34" s="101">
        <v>62214</v>
      </c>
      <c r="N34" s="149">
        <v>62214</v>
      </c>
      <c r="O34" s="85">
        <v>64312</v>
      </c>
      <c r="P34" s="149">
        <v>64312</v>
      </c>
      <c r="Q34" s="85">
        <v>67342</v>
      </c>
    </row>
    <row r="35" spans="2:17" x14ac:dyDescent="0.25">
      <c r="B35" s="42" t="s">
        <v>13</v>
      </c>
      <c r="C35" s="33">
        <v>47557</v>
      </c>
      <c r="D35" s="31">
        <v>47557</v>
      </c>
      <c r="E35" s="31">
        <v>48240</v>
      </c>
      <c r="F35" s="31">
        <v>48240</v>
      </c>
      <c r="G35" s="31">
        <v>51978</v>
      </c>
      <c r="H35" s="31">
        <v>51978</v>
      </c>
      <c r="I35" s="31">
        <v>54188</v>
      </c>
      <c r="J35" s="31">
        <v>54188</v>
      </c>
      <c r="K35" s="31">
        <v>56830.025999999998</v>
      </c>
      <c r="L35" s="31">
        <v>56830.025999999998</v>
      </c>
      <c r="M35" s="101">
        <v>56746</v>
      </c>
      <c r="N35" s="149">
        <v>56746</v>
      </c>
      <c r="O35" s="85">
        <v>58827</v>
      </c>
      <c r="P35" s="149">
        <v>58827</v>
      </c>
      <c r="Q35" s="85">
        <v>62053</v>
      </c>
    </row>
    <row r="36" spans="2:17" x14ac:dyDescent="0.25">
      <c r="B36" s="56" t="s">
        <v>50</v>
      </c>
      <c r="C36" s="33">
        <v>47288</v>
      </c>
      <c r="D36" s="31">
        <v>47288</v>
      </c>
      <c r="E36" s="31">
        <v>47967</v>
      </c>
      <c r="F36" s="31">
        <v>47967</v>
      </c>
      <c r="G36" s="31">
        <v>55184</v>
      </c>
      <c r="H36" s="31">
        <v>55184</v>
      </c>
      <c r="I36" s="31">
        <v>67916</v>
      </c>
      <c r="J36" s="31">
        <v>67916</v>
      </c>
      <c r="K36" s="31">
        <v>74065.705000000002</v>
      </c>
      <c r="L36" s="31">
        <v>74065.705000000002</v>
      </c>
      <c r="M36" s="101">
        <v>78305</v>
      </c>
      <c r="N36" s="149">
        <v>78305</v>
      </c>
      <c r="O36" s="85">
        <v>82447</v>
      </c>
      <c r="P36" s="149">
        <v>82447</v>
      </c>
      <c r="Q36" s="85">
        <v>86723</v>
      </c>
    </row>
    <row r="37" spans="2:17" x14ac:dyDescent="0.25">
      <c r="B37" s="56" t="s">
        <v>34</v>
      </c>
      <c r="C37" s="33">
        <v>47008</v>
      </c>
      <c r="D37" s="31">
        <v>47008</v>
      </c>
      <c r="E37" s="31">
        <v>47683</v>
      </c>
      <c r="F37" s="31">
        <v>47683</v>
      </c>
      <c r="G37" s="31">
        <v>51933</v>
      </c>
      <c r="H37" s="31">
        <v>51933</v>
      </c>
      <c r="I37" s="31">
        <v>54116</v>
      </c>
      <c r="J37" s="31">
        <v>54116</v>
      </c>
      <c r="K37" s="31">
        <v>59206.591</v>
      </c>
      <c r="L37" s="31">
        <v>59206.591</v>
      </c>
      <c r="M37" s="101">
        <v>58316</v>
      </c>
      <c r="N37" s="149">
        <v>58316</v>
      </c>
      <c r="O37" s="85">
        <v>61132</v>
      </c>
      <c r="P37" s="149">
        <v>61132</v>
      </c>
      <c r="Q37" s="85">
        <v>65626</v>
      </c>
    </row>
    <row r="38" spans="2:17" x14ac:dyDescent="0.25">
      <c r="B38" s="56" t="s">
        <v>32</v>
      </c>
      <c r="C38" s="33">
        <v>44164</v>
      </c>
      <c r="D38" s="31">
        <v>44164</v>
      </c>
      <c r="E38" s="31">
        <v>44799</v>
      </c>
      <c r="F38" s="31">
        <v>44799</v>
      </c>
      <c r="G38" s="31">
        <v>54670</v>
      </c>
      <c r="H38" s="31">
        <v>54670</v>
      </c>
      <c r="I38" s="31">
        <v>59076</v>
      </c>
      <c r="J38" s="31">
        <v>59076</v>
      </c>
      <c r="K38" s="31">
        <v>63076.769</v>
      </c>
      <c r="L38" s="31">
        <v>63076.769</v>
      </c>
      <c r="M38" s="101">
        <v>63184</v>
      </c>
      <c r="N38" s="149">
        <v>63184</v>
      </c>
      <c r="O38" s="85">
        <v>64449</v>
      </c>
      <c r="P38" s="149">
        <v>64449</v>
      </c>
      <c r="Q38" s="85">
        <v>66104</v>
      </c>
    </row>
    <row r="39" spans="2:17" x14ac:dyDescent="0.25">
      <c r="B39" s="56" t="s">
        <v>12</v>
      </c>
      <c r="C39" s="33">
        <v>42984</v>
      </c>
      <c r="D39" s="31">
        <v>42984</v>
      </c>
      <c r="E39" s="31">
        <v>43601</v>
      </c>
      <c r="F39" s="31">
        <v>43601</v>
      </c>
      <c r="G39" s="31">
        <v>50476</v>
      </c>
      <c r="H39" s="31">
        <v>50476</v>
      </c>
      <c r="I39" s="31">
        <v>52490</v>
      </c>
      <c r="J39" s="31">
        <v>52490</v>
      </c>
      <c r="K39" s="31">
        <v>57510.428</v>
      </c>
      <c r="L39" s="31">
        <v>57510.428</v>
      </c>
      <c r="M39" s="101">
        <v>57652</v>
      </c>
      <c r="N39" s="149">
        <v>57652</v>
      </c>
      <c r="O39" s="85">
        <v>55982</v>
      </c>
      <c r="P39" s="149">
        <v>55982</v>
      </c>
      <c r="Q39" s="85">
        <v>59550</v>
      </c>
    </row>
    <row r="40" spans="2:17" x14ac:dyDescent="0.25">
      <c r="B40" s="42" t="s">
        <v>39</v>
      </c>
      <c r="C40" s="33">
        <v>41298</v>
      </c>
      <c r="D40" s="31">
        <v>41298</v>
      </c>
      <c r="E40" s="31">
        <v>41891</v>
      </c>
      <c r="F40" s="31">
        <v>41891</v>
      </c>
      <c r="G40" s="31">
        <v>45640</v>
      </c>
      <c r="H40" s="31">
        <v>45640</v>
      </c>
      <c r="I40" s="31">
        <v>47214</v>
      </c>
      <c r="J40" s="31">
        <v>47214</v>
      </c>
      <c r="K40" s="31">
        <v>52080.755000000005</v>
      </c>
      <c r="L40" s="31">
        <v>52080.755000000005</v>
      </c>
      <c r="M40" s="101">
        <v>51504</v>
      </c>
      <c r="N40" s="149">
        <v>51504</v>
      </c>
      <c r="O40" s="85">
        <v>54184</v>
      </c>
      <c r="P40" s="149">
        <v>54184</v>
      </c>
      <c r="Q40" s="85">
        <v>58521</v>
      </c>
    </row>
    <row r="41" spans="2:17" x14ac:dyDescent="0.25">
      <c r="B41" s="56" t="s">
        <v>23</v>
      </c>
      <c r="C41" s="33">
        <v>39820</v>
      </c>
      <c r="D41" s="31">
        <v>39820</v>
      </c>
      <c r="E41" s="31">
        <v>40391</v>
      </c>
      <c r="F41" s="31">
        <v>40391</v>
      </c>
      <c r="G41" s="31">
        <v>46661</v>
      </c>
      <c r="H41" s="31">
        <v>46661</v>
      </c>
      <c r="I41" s="31">
        <v>48550</v>
      </c>
      <c r="J41" s="31">
        <v>48550</v>
      </c>
      <c r="K41" s="31">
        <v>52163.68</v>
      </c>
      <c r="L41" s="31">
        <v>52163.68</v>
      </c>
      <c r="M41" s="101">
        <v>54547</v>
      </c>
      <c r="N41" s="149">
        <v>54547</v>
      </c>
      <c r="O41" s="85">
        <v>56768</v>
      </c>
      <c r="P41" s="149">
        <v>56768</v>
      </c>
      <c r="Q41" s="85">
        <v>59631</v>
      </c>
    </row>
    <row r="42" spans="2:17" x14ac:dyDescent="0.25">
      <c r="B42" s="42" t="s">
        <v>21</v>
      </c>
      <c r="C42" s="33">
        <v>38832</v>
      </c>
      <c r="D42" s="31">
        <v>38832</v>
      </c>
      <c r="E42" s="31">
        <v>39389</v>
      </c>
      <c r="F42" s="31">
        <v>39389</v>
      </c>
      <c r="G42" s="31">
        <v>42319</v>
      </c>
      <c r="H42" s="31">
        <v>42319</v>
      </c>
      <c r="I42" s="31">
        <v>44170</v>
      </c>
      <c r="J42" s="31">
        <v>44170</v>
      </c>
      <c r="K42" s="31">
        <v>49605.459000000003</v>
      </c>
      <c r="L42" s="31">
        <v>49605.459000000003</v>
      </c>
      <c r="M42" s="101">
        <v>47941</v>
      </c>
      <c r="N42" s="149">
        <v>49011</v>
      </c>
      <c r="O42" s="85">
        <v>50898</v>
      </c>
      <c r="P42" s="149">
        <v>50898</v>
      </c>
      <c r="Q42" s="85">
        <v>53868</v>
      </c>
    </row>
    <row r="43" spans="2:17" x14ac:dyDescent="0.25">
      <c r="B43" s="42" t="s">
        <v>294</v>
      </c>
      <c r="C43" s="33">
        <v>38027</v>
      </c>
      <c r="D43" s="31">
        <v>38027</v>
      </c>
      <c r="E43" s="31">
        <v>38574</v>
      </c>
      <c r="F43" s="31">
        <v>38574</v>
      </c>
      <c r="G43" s="31">
        <v>42112</v>
      </c>
      <c r="H43" s="31">
        <v>42112</v>
      </c>
      <c r="I43" s="31">
        <v>43929</v>
      </c>
      <c r="J43" s="31">
        <v>43929</v>
      </c>
      <c r="K43" s="31">
        <v>49117.444000000003</v>
      </c>
      <c r="L43" s="31">
        <v>49117.444000000003</v>
      </c>
      <c r="M43" s="101">
        <v>49066</v>
      </c>
      <c r="N43" s="149">
        <v>49066</v>
      </c>
      <c r="O43" s="85">
        <v>51836</v>
      </c>
      <c r="P43" s="149">
        <v>51836</v>
      </c>
      <c r="Q43" s="85">
        <v>56131</v>
      </c>
    </row>
    <row r="44" spans="2:17" x14ac:dyDescent="0.25">
      <c r="B44" s="42" t="s">
        <v>49</v>
      </c>
      <c r="C44" s="33">
        <v>36579</v>
      </c>
      <c r="D44" s="31">
        <v>36579</v>
      </c>
      <c r="E44" s="31">
        <v>37104</v>
      </c>
      <c r="F44" s="31">
        <v>37104</v>
      </c>
      <c r="G44" s="31">
        <v>109293</v>
      </c>
      <c r="H44" s="31">
        <v>109293</v>
      </c>
      <c r="I44" s="31">
        <v>111760</v>
      </c>
      <c r="J44" s="31">
        <v>111760</v>
      </c>
      <c r="K44" s="31">
        <v>119812.655</v>
      </c>
      <c r="L44" s="31">
        <v>119812.655</v>
      </c>
      <c r="M44" s="101">
        <v>121285</v>
      </c>
      <c r="N44" s="149">
        <v>121285</v>
      </c>
      <c r="O44" s="85">
        <v>127539</v>
      </c>
      <c r="P44" s="149">
        <v>127539</v>
      </c>
      <c r="Q44" s="85">
        <v>131155</v>
      </c>
    </row>
    <row r="45" spans="2:17" x14ac:dyDescent="0.25">
      <c r="B45" s="56" t="s">
        <v>22</v>
      </c>
      <c r="C45" s="33">
        <v>34885</v>
      </c>
      <c r="D45" s="31">
        <v>34885</v>
      </c>
      <c r="E45" s="31">
        <v>35386</v>
      </c>
      <c r="F45" s="31">
        <v>35386</v>
      </c>
      <c r="G45" s="31">
        <v>41330</v>
      </c>
      <c r="H45" s="31">
        <v>41330</v>
      </c>
      <c r="I45" s="31">
        <v>43024</v>
      </c>
      <c r="J45" s="31">
        <v>43024</v>
      </c>
      <c r="K45" s="31">
        <v>46080.785000000003</v>
      </c>
      <c r="L45" s="31">
        <v>46080.785000000003</v>
      </c>
      <c r="M45" s="101">
        <v>46323</v>
      </c>
      <c r="N45" s="149">
        <v>46323</v>
      </c>
      <c r="O45" s="85">
        <v>47513</v>
      </c>
      <c r="P45" s="149">
        <v>47513</v>
      </c>
      <c r="Q45" s="85">
        <v>49193</v>
      </c>
    </row>
    <row r="46" spans="2:17" x14ac:dyDescent="0.25">
      <c r="B46" s="42" t="s">
        <v>1</v>
      </c>
      <c r="C46" s="33">
        <v>34807</v>
      </c>
      <c r="D46" s="31">
        <v>34807</v>
      </c>
      <c r="E46" s="31">
        <v>37307</v>
      </c>
      <c r="F46" s="31">
        <v>37307</v>
      </c>
      <c r="G46" s="31">
        <v>41678</v>
      </c>
      <c r="H46" s="31">
        <v>41678</v>
      </c>
      <c r="I46" s="31">
        <v>43386</v>
      </c>
      <c r="J46" s="31">
        <v>43386</v>
      </c>
      <c r="K46" s="31">
        <v>46787.936000000002</v>
      </c>
      <c r="L46" s="31">
        <v>46787.936000000002</v>
      </c>
      <c r="M46" s="101">
        <v>47509</v>
      </c>
      <c r="N46" s="149">
        <v>47509</v>
      </c>
      <c r="O46" s="85">
        <v>49540</v>
      </c>
      <c r="P46" s="149">
        <v>49540</v>
      </c>
      <c r="Q46" s="85">
        <v>52511</v>
      </c>
    </row>
    <row r="47" spans="2:17" x14ac:dyDescent="0.25">
      <c r="B47" s="56" t="s">
        <v>46</v>
      </c>
      <c r="C47" s="33">
        <v>31528</v>
      </c>
      <c r="D47" s="31">
        <v>31528</v>
      </c>
      <c r="E47" s="31">
        <v>46443</v>
      </c>
      <c r="F47" s="31">
        <v>46443</v>
      </c>
      <c r="G47" s="31">
        <v>52315</v>
      </c>
      <c r="H47" s="31">
        <v>52315</v>
      </c>
      <c r="I47" s="31">
        <v>54073</v>
      </c>
      <c r="J47" s="31">
        <v>54073</v>
      </c>
      <c r="K47" s="31">
        <v>58650.599000000002</v>
      </c>
      <c r="L47" s="31">
        <v>58650.599000000002</v>
      </c>
      <c r="M47" s="101">
        <v>59023</v>
      </c>
      <c r="N47" s="149">
        <v>59023</v>
      </c>
      <c r="O47" s="85">
        <v>62137</v>
      </c>
      <c r="P47" s="149">
        <v>62137</v>
      </c>
      <c r="Q47" s="85">
        <v>65397</v>
      </c>
    </row>
    <row r="48" spans="2:17" x14ac:dyDescent="0.25">
      <c r="B48" s="42" t="s">
        <v>14</v>
      </c>
      <c r="C48" s="33">
        <v>30847</v>
      </c>
      <c r="D48" s="31">
        <v>30847</v>
      </c>
      <c r="E48" s="31">
        <v>31290</v>
      </c>
      <c r="F48" s="31">
        <v>31290</v>
      </c>
      <c r="G48" s="31">
        <v>36672</v>
      </c>
      <c r="H48" s="31">
        <v>36672</v>
      </c>
      <c r="I48" s="31">
        <v>38410</v>
      </c>
      <c r="J48" s="31">
        <v>38410</v>
      </c>
      <c r="K48" s="31">
        <v>41651.554000000004</v>
      </c>
      <c r="L48" s="31">
        <v>41651.554000000004</v>
      </c>
      <c r="M48" s="101">
        <v>42508</v>
      </c>
      <c r="N48" s="149">
        <v>42508</v>
      </c>
      <c r="O48" s="85">
        <v>44265</v>
      </c>
      <c r="P48" s="149">
        <v>44265</v>
      </c>
      <c r="Q48" s="85">
        <v>46689</v>
      </c>
    </row>
    <row r="49" spans="2:17" x14ac:dyDescent="0.25">
      <c r="B49" s="42" t="s">
        <v>25</v>
      </c>
      <c r="C49" s="33">
        <v>30390</v>
      </c>
      <c r="D49" s="31">
        <v>30390</v>
      </c>
      <c r="E49" s="31">
        <v>38697</v>
      </c>
      <c r="F49" s="31">
        <v>38697</v>
      </c>
      <c r="G49" s="31">
        <v>41874</v>
      </c>
      <c r="H49" s="31">
        <v>41874</v>
      </c>
      <c r="I49" s="31">
        <v>43118</v>
      </c>
      <c r="J49" s="31">
        <v>43118</v>
      </c>
      <c r="K49" s="31">
        <v>47308.006000000001</v>
      </c>
      <c r="L49" s="31">
        <v>47308.006000000001</v>
      </c>
      <c r="M49" s="101">
        <v>46345</v>
      </c>
      <c r="N49" s="149">
        <v>46345</v>
      </c>
      <c r="O49" s="85">
        <v>48636</v>
      </c>
      <c r="P49" s="149">
        <v>48636</v>
      </c>
      <c r="Q49" s="85">
        <v>52367</v>
      </c>
    </row>
    <row r="50" spans="2:17" x14ac:dyDescent="0.25">
      <c r="B50" s="42" t="s">
        <v>42</v>
      </c>
      <c r="C50" s="33">
        <v>28862</v>
      </c>
      <c r="D50" s="31">
        <v>28862</v>
      </c>
      <c r="E50" s="31">
        <v>29276</v>
      </c>
      <c r="F50" s="31">
        <v>29276</v>
      </c>
      <c r="G50" s="31">
        <v>32565</v>
      </c>
      <c r="H50" s="31">
        <v>32565</v>
      </c>
      <c r="I50" s="31">
        <v>32720</v>
      </c>
      <c r="J50" s="31">
        <v>32720</v>
      </c>
      <c r="K50" s="31">
        <v>39266.67</v>
      </c>
      <c r="L50" s="31">
        <v>39266.67</v>
      </c>
      <c r="M50" s="101">
        <v>36500</v>
      </c>
      <c r="N50" s="149">
        <v>37900</v>
      </c>
      <c r="O50" s="85">
        <v>40088</v>
      </c>
      <c r="P50" s="149">
        <v>40088</v>
      </c>
      <c r="Q50" s="85">
        <v>41140</v>
      </c>
    </row>
    <row r="51" spans="2:17" x14ac:dyDescent="0.25">
      <c r="B51" s="56" t="s">
        <v>24</v>
      </c>
      <c r="C51" s="33">
        <v>28316</v>
      </c>
      <c r="D51" s="31">
        <v>28316</v>
      </c>
      <c r="E51" s="31">
        <v>28722</v>
      </c>
      <c r="F51" s="31">
        <v>28722</v>
      </c>
      <c r="G51" s="31">
        <v>32063</v>
      </c>
      <c r="H51" s="31">
        <v>32063</v>
      </c>
      <c r="I51" s="31">
        <v>33695</v>
      </c>
      <c r="J51" s="31">
        <v>33695</v>
      </c>
      <c r="K51" s="31">
        <v>37049.684000000001</v>
      </c>
      <c r="L51" s="31">
        <v>37049.684000000001</v>
      </c>
      <c r="M51" s="101">
        <v>38321</v>
      </c>
      <c r="N51" s="149">
        <v>38321</v>
      </c>
      <c r="O51" s="85">
        <v>39993</v>
      </c>
      <c r="P51" s="149">
        <v>39993</v>
      </c>
      <c r="Q51" s="85">
        <v>42274</v>
      </c>
    </row>
    <row r="52" spans="2:17" x14ac:dyDescent="0.25">
      <c r="B52" s="56" t="s">
        <v>40</v>
      </c>
      <c r="C52" s="33">
        <v>28249</v>
      </c>
      <c r="D52" s="31">
        <v>28249</v>
      </c>
      <c r="E52" s="31">
        <v>28654</v>
      </c>
      <c r="F52" s="31">
        <v>28654</v>
      </c>
      <c r="G52" s="31">
        <v>31152</v>
      </c>
      <c r="H52" s="31">
        <v>31152</v>
      </c>
      <c r="I52" s="31">
        <v>33207</v>
      </c>
      <c r="J52" s="31">
        <v>33207</v>
      </c>
      <c r="K52" s="31">
        <v>35844.457999999999</v>
      </c>
      <c r="L52" s="31">
        <v>35844.457999999999</v>
      </c>
      <c r="M52" s="101">
        <v>36202</v>
      </c>
      <c r="N52" s="149">
        <v>36202</v>
      </c>
      <c r="O52" s="85">
        <v>37323</v>
      </c>
      <c r="P52" s="149">
        <v>37323</v>
      </c>
      <c r="Q52" s="85">
        <v>38969</v>
      </c>
    </row>
    <row r="53" spans="2:17" x14ac:dyDescent="0.25">
      <c r="B53" s="42" t="s">
        <v>8</v>
      </c>
      <c r="C53" s="33">
        <v>27744</v>
      </c>
      <c r="D53" s="31">
        <v>27744</v>
      </c>
      <c r="E53" s="31">
        <v>20272</v>
      </c>
      <c r="F53" s="31">
        <v>20272</v>
      </c>
      <c r="G53" s="31">
        <v>24054</v>
      </c>
      <c r="H53" s="31">
        <v>24054</v>
      </c>
      <c r="I53" s="31">
        <v>26570</v>
      </c>
      <c r="J53" s="31">
        <v>26570</v>
      </c>
      <c r="K53" s="31">
        <v>30488.523000000001</v>
      </c>
      <c r="L53" s="31">
        <v>30488.523000000001</v>
      </c>
      <c r="M53" s="101">
        <v>30121</v>
      </c>
      <c r="N53" s="149">
        <v>30121</v>
      </c>
      <c r="O53" s="85">
        <v>31483</v>
      </c>
      <c r="P53" s="149">
        <v>31483</v>
      </c>
      <c r="Q53" s="85">
        <v>33650</v>
      </c>
    </row>
    <row r="54" spans="2:17" x14ac:dyDescent="0.25">
      <c r="B54" s="42" t="s">
        <v>18</v>
      </c>
      <c r="C54" s="33">
        <v>22980</v>
      </c>
      <c r="D54" s="31">
        <v>22980</v>
      </c>
      <c r="E54" s="31">
        <v>23310</v>
      </c>
      <c r="F54" s="31">
        <v>23310</v>
      </c>
      <c r="G54" s="31">
        <v>25312</v>
      </c>
      <c r="H54" s="31">
        <v>25312</v>
      </c>
      <c r="I54" s="31">
        <v>26763</v>
      </c>
      <c r="J54" s="31">
        <v>26763</v>
      </c>
      <c r="K54" s="31">
        <v>31119.691999999999</v>
      </c>
      <c r="L54" s="31">
        <v>31119.691999999999</v>
      </c>
      <c r="M54" s="101">
        <v>31160</v>
      </c>
      <c r="N54" s="149">
        <v>31160</v>
      </c>
      <c r="O54" s="85">
        <v>78772.740000000005</v>
      </c>
      <c r="P54" s="149">
        <v>78772.740000000005</v>
      </c>
      <c r="Q54" s="85">
        <v>34965</v>
      </c>
    </row>
    <row r="55" spans="2:17" x14ac:dyDescent="0.25">
      <c r="B55" s="42" t="s">
        <v>15</v>
      </c>
      <c r="C55" s="33">
        <v>22765</v>
      </c>
      <c r="D55" s="31">
        <v>22765</v>
      </c>
      <c r="E55" s="31">
        <v>23092</v>
      </c>
      <c r="F55" s="31">
        <v>23092</v>
      </c>
      <c r="G55" s="31">
        <v>28262</v>
      </c>
      <c r="H55" s="31">
        <v>28262</v>
      </c>
      <c r="I55" s="31">
        <v>27897</v>
      </c>
      <c r="J55" s="31">
        <v>27897</v>
      </c>
      <c r="K55" s="31">
        <v>31791.699000000001</v>
      </c>
      <c r="L55" s="31">
        <v>31791.699000000001</v>
      </c>
      <c r="M55" s="101">
        <v>32354</v>
      </c>
      <c r="N55" s="149">
        <v>32354</v>
      </c>
      <c r="O55" s="85">
        <v>33798</v>
      </c>
      <c r="P55" s="149">
        <v>33798</v>
      </c>
      <c r="Q55" s="85">
        <v>35894</v>
      </c>
    </row>
    <row r="56" spans="2:17" x14ac:dyDescent="0.25">
      <c r="B56" s="42" t="s">
        <v>44</v>
      </c>
      <c r="C56" s="33">
        <v>19259</v>
      </c>
      <c r="D56" s="31">
        <v>19259</v>
      </c>
      <c r="E56" s="31">
        <v>19536</v>
      </c>
      <c r="F56" s="31">
        <v>19536</v>
      </c>
      <c r="G56" s="31">
        <v>22953.260000000002</v>
      </c>
      <c r="H56" s="31">
        <v>22953.260000000002</v>
      </c>
      <c r="I56" s="31">
        <v>22775</v>
      </c>
      <c r="J56" s="31">
        <v>22775</v>
      </c>
      <c r="K56" s="31">
        <v>26765.351999999999</v>
      </c>
      <c r="L56" s="31">
        <v>26765.351999999999</v>
      </c>
      <c r="M56" s="101">
        <v>26498</v>
      </c>
      <c r="N56" s="149">
        <v>26498</v>
      </c>
      <c r="O56" s="85">
        <v>27513</v>
      </c>
      <c r="P56" s="149">
        <v>27513</v>
      </c>
      <c r="Q56" s="85">
        <v>29149</v>
      </c>
    </row>
    <row r="57" spans="2:17" x14ac:dyDescent="0.25">
      <c r="B57" s="42" t="s">
        <v>19</v>
      </c>
      <c r="C57" s="33">
        <v>18332</v>
      </c>
      <c r="D57" s="31">
        <v>18332</v>
      </c>
      <c r="E57" s="31">
        <v>18595</v>
      </c>
      <c r="F57" s="31">
        <v>18595</v>
      </c>
      <c r="G57" s="31">
        <v>20251</v>
      </c>
      <c r="H57" s="31">
        <v>20251</v>
      </c>
      <c r="I57" s="31">
        <v>21523</v>
      </c>
      <c r="J57" s="31">
        <v>21523</v>
      </c>
      <c r="K57" s="31">
        <v>26238.237000000001</v>
      </c>
      <c r="L57" s="31">
        <v>26238.237000000001</v>
      </c>
      <c r="M57" s="101">
        <v>25816</v>
      </c>
      <c r="N57" s="149">
        <v>26506</v>
      </c>
      <c r="O57" s="85">
        <v>27339</v>
      </c>
      <c r="P57" s="149">
        <v>27339</v>
      </c>
      <c r="Q57" s="85">
        <v>27970</v>
      </c>
    </row>
    <row r="58" spans="2:17" ht="15.75" thickBot="1" x14ac:dyDescent="0.3">
      <c r="B58" s="60" t="s">
        <v>20</v>
      </c>
      <c r="C58" s="36">
        <v>16482</v>
      </c>
      <c r="D58" s="34">
        <v>16482</v>
      </c>
      <c r="E58" s="34">
        <v>16718</v>
      </c>
      <c r="F58" s="34">
        <v>16718</v>
      </c>
      <c r="G58" s="34">
        <v>18955</v>
      </c>
      <c r="H58" s="34">
        <v>18955</v>
      </c>
      <c r="I58" s="34">
        <v>20255</v>
      </c>
      <c r="J58" s="34">
        <v>20255</v>
      </c>
      <c r="K58" s="34">
        <v>24501.155999999999</v>
      </c>
      <c r="L58" s="34">
        <v>24501.155999999999</v>
      </c>
      <c r="M58" s="165">
        <v>24799</v>
      </c>
      <c r="N58" s="177">
        <v>24799</v>
      </c>
      <c r="O58" s="176">
        <v>25375</v>
      </c>
      <c r="P58" s="177">
        <v>25375</v>
      </c>
      <c r="Q58" s="176">
        <v>26695</v>
      </c>
    </row>
    <row r="59" spans="2:17" ht="15.75" thickBot="1" x14ac:dyDescent="0.3">
      <c r="B59" s="61" t="s">
        <v>51</v>
      </c>
      <c r="C59" s="62">
        <v>3949736</v>
      </c>
      <c r="D59" s="63">
        <f>SUM(D5:D58)</f>
        <v>3949736</v>
      </c>
      <c r="E59" s="63">
        <f>SUM(E5:E58)</f>
        <v>4141947</v>
      </c>
      <c r="F59" s="63">
        <f t="shared" ref="F59:G59" si="0">SUM(F5:F58)</f>
        <v>4139947</v>
      </c>
      <c r="G59" s="63">
        <f t="shared" si="0"/>
        <v>4593410</v>
      </c>
      <c r="H59" s="63">
        <f>SUM(H5:H58)</f>
        <v>4593410</v>
      </c>
      <c r="I59" s="63">
        <f>SUM(I5:I58)</f>
        <v>5046180</v>
      </c>
      <c r="J59" s="63">
        <f t="shared" ref="J59:O59" si="1">SUM(J5:J58)</f>
        <v>5046180.0999999996</v>
      </c>
      <c r="K59" s="63">
        <f t="shared" si="1"/>
        <v>5569825.6080000009</v>
      </c>
      <c r="L59" s="63">
        <f t="shared" si="1"/>
        <v>5569825.6080000009</v>
      </c>
      <c r="M59" s="122">
        <f t="shared" si="1"/>
        <v>5476325.608</v>
      </c>
      <c r="N59" s="166">
        <f t="shared" si="1"/>
        <v>5476325.608</v>
      </c>
      <c r="O59" s="67">
        <f t="shared" si="1"/>
        <v>5721858.5560000008</v>
      </c>
      <c r="P59" s="166">
        <f t="shared" ref="P59:Q59" si="2">SUM(P5:P58)</f>
        <v>5721858.5560000008</v>
      </c>
      <c r="Q59" s="67">
        <f t="shared" si="2"/>
        <v>5925722.0279999999</v>
      </c>
    </row>
    <row r="60" spans="2:17" ht="11.25" customHeight="1" x14ac:dyDescent="0.25"/>
    <row r="61" spans="2:17" x14ac:dyDescent="0.25">
      <c r="B61" t="s">
        <v>251</v>
      </c>
    </row>
    <row r="62" spans="2:17" x14ac:dyDescent="0.25">
      <c r="B62" t="s">
        <v>282</v>
      </c>
      <c r="C62" s="24"/>
      <c r="D62" s="24"/>
      <c r="E62" s="24"/>
      <c r="F62" s="24"/>
      <c r="G62" s="24"/>
      <c r="H62" s="24"/>
      <c r="I62" s="24"/>
      <c r="J62" s="193"/>
      <c r="K62" s="193"/>
      <c r="L62" s="193"/>
      <c r="M62" s="193"/>
    </row>
    <row r="63" spans="2:17" x14ac:dyDescent="0.25">
      <c r="B63" t="s">
        <v>281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</row>
    <row r="64" spans="2:17" x14ac:dyDescent="0.25"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</row>
    <row r="65" spans="3:13" x14ac:dyDescent="0.25"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</row>
    <row r="66" spans="3:13" x14ac:dyDescent="0.25"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</row>
    <row r="67" spans="3:13" x14ac:dyDescent="0.25"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</row>
  </sheetData>
  <sortState xmlns:xlrd2="http://schemas.microsoft.com/office/spreadsheetml/2017/richdata2" ref="B5:G58">
    <sortCondition descending="1" ref="C5:C58"/>
  </sortState>
  <mergeCells count="1">
    <mergeCell ref="J62:M62"/>
  </mergeCells>
  <pageMargins left="0.51181102362204722" right="0.51181102362204722" top="0.59055118110236227" bottom="0.59055118110236227" header="0.31496062992125984" footer="0.31496062992125984"/>
  <pageSetup paperSize="9" scale="46" orientation="landscape" r:id="rId1"/>
  <headerFooter>
    <oddFooter>&amp;C&amp;A&amp;RStránka &amp;P z &amp;N</oddFooter>
  </headerFooter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9"/>
  <sheetViews>
    <sheetView zoomScalePageLayoutView="80" workbookViewId="0">
      <pane xSplit="2" ySplit="4" topLeftCell="H5" activePane="bottomRight" state="frozen"/>
      <selection pane="topRight" activeCell="C1" sqref="C1"/>
      <selection pane="bottomLeft" activeCell="A5" sqref="A5"/>
      <selection pane="bottomRight" activeCell="H16" sqref="H16"/>
    </sheetView>
  </sheetViews>
  <sheetFormatPr defaultRowHeight="15" x14ac:dyDescent="0.25"/>
  <cols>
    <col min="1" max="1" width="1.7109375" style="5" customWidth="1"/>
    <col min="2" max="2" width="59.7109375" customWidth="1"/>
    <col min="3" max="17" width="17.7109375" customWidth="1"/>
  </cols>
  <sheetData>
    <row r="1" spans="1:17" ht="18.75" x14ac:dyDescent="0.3">
      <c r="A1" s="9"/>
      <c r="B1" s="8" t="s">
        <v>263</v>
      </c>
      <c r="C1" s="8"/>
    </row>
    <row r="2" spans="1:17" ht="9.9499999999999993" customHeight="1" x14ac:dyDescent="0.3">
      <c r="A2" s="9"/>
      <c r="B2" s="8"/>
      <c r="C2" s="8"/>
    </row>
    <row r="3" spans="1:17" ht="15.75" thickBot="1" x14ac:dyDescent="0.3">
      <c r="G3" s="87"/>
      <c r="I3" s="87"/>
    </row>
    <row r="4" spans="1:17" ht="48" customHeight="1" thickBot="1" x14ac:dyDescent="0.3">
      <c r="B4" s="134" t="s">
        <v>161</v>
      </c>
      <c r="C4" s="75" t="str">
        <f>+'III. F Souhrn'!D4</f>
        <v>Fixace                        dle UV 
č. 309/2018</v>
      </c>
      <c r="D4" s="38" t="s">
        <v>212</v>
      </c>
      <c r="E4" s="38" t="s">
        <v>213</v>
      </c>
      <c r="F4" s="38" t="s">
        <v>214</v>
      </c>
      <c r="G4" s="38" t="s">
        <v>215</v>
      </c>
      <c r="H4" s="38" t="s">
        <v>216</v>
      </c>
      <c r="I4" s="38" t="s">
        <v>217</v>
      </c>
      <c r="J4" s="70" t="s">
        <v>218</v>
      </c>
      <c r="K4" s="111" t="s">
        <v>219</v>
      </c>
      <c r="L4" s="70" t="s">
        <v>235</v>
      </c>
      <c r="M4" s="111" t="s">
        <v>236</v>
      </c>
      <c r="N4" s="70" t="s">
        <v>247</v>
      </c>
      <c r="O4" s="111" t="s">
        <v>248</v>
      </c>
      <c r="P4" s="70" t="s">
        <v>264</v>
      </c>
      <c r="Q4" s="111" t="s">
        <v>265</v>
      </c>
    </row>
    <row r="5" spans="1:17" ht="15.75" thickBot="1" x14ac:dyDescent="0.3">
      <c r="B5" s="68" t="s">
        <v>207</v>
      </c>
      <c r="C5" s="64">
        <v>25152</v>
      </c>
      <c r="D5" s="65">
        <v>25152</v>
      </c>
      <c r="E5" s="65">
        <v>25336</v>
      </c>
      <c r="F5" s="99">
        <v>25336</v>
      </c>
      <c r="G5" s="99">
        <v>27870</v>
      </c>
      <c r="H5" s="104">
        <v>27870</v>
      </c>
      <c r="I5" s="104">
        <v>31484</v>
      </c>
      <c r="J5" s="24">
        <v>31484</v>
      </c>
      <c r="K5" s="113">
        <v>34632</v>
      </c>
      <c r="L5" s="24">
        <v>34632.400000000001</v>
      </c>
      <c r="M5" s="113">
        <v>34632.400000000001</v>
      </c>
      <c r="N5" s="24">
        <v>34632</v>
      </c>
      <c r="O5" s="113">
        <v>31169</v>
      </c>
      <c r="P5" s="113">
        <v>31169</v>
      </c>
      <c r="Q5" s="113">
        <v>31169</v>
      </c>
    </row>
    <row r="6" spans="1:17" ht="15.75" thickBot="1" x14ac:dyDescent="0.3">
      <c r="B6" s="66" t="s">
        <v>51</v>
      </c>
      <c r="C6" s="67">
        <v>25152</v>
      </c>
      <c r="D6" s="63">
        <f>SUM(D5)</f>
        <v>25152</v>
      </c>
      <c r="E6" s="63">
        <f>SUM(E5)</f>
        <v>25336</v>
      </c>
      <c r="F6" s="63">
        <f t="shared" ref="F6:G6" si="0">SUM(F5)</f>
        <v>25336</v>
      </c>
      <c r="G6" s="63">
        <f t="shared" si="0"/>
        <v>27870</v>
      </c>
      <c r="H6" s="63">
        <f t="shared" ref="H6:K6" si="1">SUM(H5)</f>
        <v>27870</v>
      </c>
      <c r="I6" s="63">
        <f t="shared" si="1"/>
        <v>31484</v>
      </c>
      <c r="J6" s="63">
        <f t="shared" si="1"/>
        <v>31484</v>
      </c>
      <c r="K6" s="63">
        <f t="shared" si="1"/>
        <v>34632</v>
      </c>
      <c r="L6" s="63">
        <f t="shared" ref="L6:M6" si="2">SUM(L5)</f>
        <v>34632.400000000001</v>
      </c>
      <c r="M6" s="63">
        <f t="shared" si="2"/>
        <v>34632.400000000001</v>
      </c>
      <c r="N6" s="63">
        <f t="shared" ref="N6:O6" si="3">SUM(N5)</f>
        <v>34632</v>
      </c>
      <c r="O6" s="63">
        <f t="shared" si="3"/>
        <v>31169</v>
      </c>
      <c r="P6" s="63">
        <f t="shared" ref="P6:Q6" si="4">SUM(P5)</f>
        <v>31169</v>
      </c>
      <c r="Q6" s="63">
        <f t="shared" si="4"/>
        <v>31169</v>
      </c>
    </row>
    <row r="9" spans="1:17" x14ac:dyDescent="0.25">
      <c r="J9" s="193"/>
      <c r="K9" s="193"/>
      <c r="L9" s="193"/>
      <c r="M9" s="193"/>
    </row>
  </sheetData>
  <mergeCells count="1">
    <mergeCell ref="J9:M9"/>
  </mergeCells>
  <pageMargins left="0.51181102362204722" right="0.51181102362204722" top="0.59055118110236227" bottom="0.59055118110236227" header="0.31496062992125984" footer="0.31496062992125984"/>
  <pageSetup paperSize="9" scale="46" fitToHeight="0" orientation="landscape" r:id="rId1"/>
  <headerFooter>
    <oddFooter>&amp;C&amp;A&amp;RStránka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4"/>
  <sheetViews>
    <sheetView zoomScalePageLayoutView="80" workbookViewId="0">
      <pane xSplit="2" ySplit="4" topLeftCell="J5" activePane="bottomRight" state="frozen"/>
      <selection pane="topRight" activeCell="C1" sqref="C1"/>
      <selection pane="bottomLeft" activeCell="A5" sqref="A5"/>
      <selection pane="bottomRight" activeCell="B16" sqref="B16"/>
    </sheetView>
  </sheetViews>
  <sheetFormatPr defaultRowHeight="15" x14ac:dyDescent="0.25"/>
  <cols>
    <col min="1" max="1" width="1.7109375" style="5" customWidth="1"/>
    <col min="2" max="2" width="59.7109375" customWidth="1"/>
    <col min="3" max="17" width="17.7109375" customWidth="1"/>
  </cols>
  <sheetData>
    <row r="1" spans="1:17" ht="18.75" x14ac:dyDescent="0.3">
      <c r="A1" s="9"/>
      <c r="B1" s="8" t="s">
        <v>263</v>
      </c>
      <c r="C1" s="8"/>
    </row>
    <row r="2" spans="1:17" ht="9.9499999999999993" customHeight="1" x14ac:dyDescent="0.3">
      <c r="A2" s="9"/>
      <c r="B2" s="8"/>
      <c r="C2" s="8"/>
    </row>
    <row r="3" spans="1:17" ht="15.75" thickBot="1" x14ac:dyDescent="0.3">
      <c r="G3" s="87"/>
      <c r="H3" s="87"/>
      <c r="I3" s="87"/>
    </row>
    <row r="4" spans="1:17" ht="48" customHeight="1" thickBot="1" x14ac:dyDescent="0.3">
      <c r="B4" s="133" t="s">
        <v>162</v>
      </c>
      <c r="C4" s="118" t="str">
        <f>+'III. F Souhrn'!D4</f>
        <v>Fixace                        dle UV 
č. 309/2018</v>
      </c>
      <c r="D4" s="111" t="s">
        <v>212</v>
      </c>
      <c r="E4" s="111" t="s">
        <v>213</v>
      </c>
      <c r="F4" s="111" t="s">
        <v>214</v>
      </c>
      <c r="G4" s="111" t="s">
        <v>215</v>
      </c>
      <c r="H4" s="111" t="s">
        <v>216</v>
      </c>
      <c r="I4" s="111" t="s">
        <v>217</v>
      </c>
      <c r="J4" s="70" t="s">
        <v>218</v>
      </c>
      <c r="K4" s="70" t="s">
        <v>219</v>
      </c>
      <c r="L4" s="70" t="s">
        <v>235</v>
      </c>
      <c r="M4" s="70" t="s">
        <v>236</v>
      </c>
      <c r="N4" s="114" t="s">
        <v>247</v>
      </c>
      <c r="O4" s="38" t="s">
        <v>248</v>
      </c>
      <c r="P4" s="114" t="s">
        <v>264</v>
      </c>
      <c r="Q4" s="38" t="s">
        <v>265</v>
      </c>
    </row>
    <row r="5" spans="1:17" x14ac:dyDescent="0.25">
      <c r="B5" s="116" t="s">
        <v>202</v>
      </c>
      <c r="C5" s="119">
        <v>80366</v>
      </c>
      <c r="D5" s="84">
        <v>83994</v>
      </c>
      <c r="E5" s="119">
        <v>95584</v>
      </c>
      <c r="F5" s="84">
        <v>61992.892</v>
      </c>
      <c r="G5" s="119">
        <v>110652.05</v>
      </c>
      <c r="H5" s="84">
        <v>96297.747000000003</v>
      </c>
      <c r="I5" s="119">
        <v>86822.862999999998</v>
      </c>
      <c r="J5" s="84">
        <v>76211.460999999996</v>
      </c>
      <c r="K5" s="84">
        <v>98069.964000000007</v>
      </c>
      <c r="L5" s="84">
        <v>91902.785000000003</v>
      </c>
      <c r="M5" s="169">
        <v>107653.852</v>
      </c>
      <c r="N5" s="170">
        <v>101751.71400000001</v>
      </c>
      <c r="O5" s="173">
        <v>98944</v>
      </c>
      <c r="P5" s="170">
        <v>92970.426000000007</v>
      </c>
      <c r="Q5" s="173">
        <v>97280.850999999995</v>
      </c>
    </row>
    <row r="6" spans="1:17" x14ac:dyDescent="0.25">
      <c r="B6" s="105" t="s">
        <v>74</v>
      </c>
      <c r="C6" s="120">
        <v>6000</v>
      </c>
      <c r="D6" s="85">
        <v>6995</v>
      </c>
      <c r="E6" s="120">
        <v>7505</v>
      </c>
      <c r="F6" s="85">
        <v>7504.9000000000005</v>
      </c>
      <c r="G6" s="120">
        <v>7500</v>
      </c>
      <c r="H6" s="85">
        <v>6000</v>
      </c>
      <c r="I6" s="120">
        <v>7500</v>
      </c>
      <c r="J6" s="85">
        <v>7486.4650000000001</v>
      </c>
      <c r="K6" s="85">
        <v>7500</v>
      </c>
      <c r="L6" s="85">
        <v>7348.1</v>
      </c>
      <c r="M6" s="149">
        <v>8500</v>
      </c>
      <c r="N6" s="171">
        <v>8071.299</v>
      </c>
      <c r="O6" s="174">
        <v>9600</v>
      </c>
      <c r="P6" s="171">
        <v>9600</v>
      </c>
      <c r="Q6" s="174">
        <v>12500</v>
      </c>
    </row>
    <row r="7" spans="1:17" x14ac:dyDescent="0.25">
      <c r="B7" s="105" t="s">
        <v>71</v>
      </c>
      <c r="C7" s="120">
        <v>2500</v>
      </c>
      <c r="D7" s="85">
        <v>3700</v>
      </c>
      <c r="E7" s="120">
        <v>3000</v>
      </c>
      <c r="F7" s="85">
        <v>3000</v>
      </c>
      <c r="G7" s="120">
        <v>4000</v>
      </c>
      <c r="H7" s="85">
        <v>4000</v>
      </c>
      <c r="I7" s="120">
        <v>2800</v>
      </c>
      <c r="J7" s="85">
        <v>2800</v>
      </c>
      <c r="K7" s="85">
        <v>2800</v>
      </c>
      <c r="L7" s="85">
        <v>2800</v>
      </c>
      <c r="M7" s="149">
        <v>2800</v>
      </c>
      <c r="N7" s="171">
        <v>2800</v>
      </c>
      <c r="O7" s="174">
        <v>2500</v>
      </c>
      <c r="P7" s="171">
        <v>2500</v>
      </c>
      <c r="Q7" s="174">
        <v>3000</v>
      </c>
    </row>
    <row r="8" spans="1:17" x14ac:dyDescent="0.25">
      <c r="B8" s="105" t="s">
        <v>73</v>
      </c>
      <c r="C8" s="120">
        <v>500</v>
      </c>
      <c r="D8" s="85">
        <v>322</v>
      </c>
      <c r="E8" s="120">
        <v>5101</v>
      </c>
      <c r="F8" s="85">
        <v>4966.6729999999998</v>
      </c>
      <c r="G8" s="120">
        <v>5391.2380000000003</v>
      </c>
      <c r="H8" s="85">
        <v>4504.3739999999998</v>
      </c>
      <c r="I8" s="120">
        <v>1623.864</v>
      </c>
      <c r="J8" s="85">
        <v>1445.58</v>
      </c>
      <c r="K8" s="85">
        <v>1051.4000000000001</v>
      </c>
      <c r="L8" s="85">
        <v>947.6</v>
      </c>
      <c r="M8" s="149">
        <v>1235.2</v>
      </c>
      <c r="N8" s="171">
        <v>1073.4590000000001</v>
      </c>
      <c r="O8" s="174">
        <v>1460</v>
      </c>
      <c r="P8" s="171">
        <v>1447.18</v>
      </c>
      <c r="Q8" s="174">
        <v>3600</v>
      </c>
    </row>
    <row r="9" spans="1:17" x14ac:dyDescent="0.25">
      <c r="B9" s="105" t="s">
        <v>75</v>
      </c>
      <c r="C9" s="120">
        <v>1300</v>
      </c>
      <c r="D9" s="85">
        <v>1300</v>
      </c>
      <c r="E9" s="120">
        <v>2000</v>
      </c>
      <c r="F9" s="85">
        <v>2000</v>
      </c>
      <c r="G9" s="120">
        <v>1300</v>
      </c>
      <c r="H9" s="85">
        <v>1300</v>
      </c>
      <c r="I9" s="120">
        <v>1300</v>
      </c>
      <c r="J9" s="85">
        <v>1300</v>
      </c>
      <c r="K9" s="85">
        <v>1300</v>
      </c>
      <c r="L9" s="85">
        <v>1300</v>
      </c>
      <c r="M9" s="149">
        <v>1300</v>
      </c>
      <c r="N9" s="171">
        <v>1300</v>
      </c>
      <c r="O9" s="174">
        <v>1300</v>
      </c>
      <c r="P9" s="171">
        <v>1300</v>
      </c>
      <c r="Q9" s="174">
        <v>1300</v>
      </c>
    </row>
    <row r="10" spans="1:17" ht="15.75" thickBot="1" x14ac:dyDescent="0.3">
      <c r="B10" s="117" t="s">
        <v>72</v>
      </c>
      <c r="C10" s="121">
        <v>500</v>
      </c>
      <c r="D10" s="86">
        <v>0</v>
      </c>
      <c r="E10" s="121">
        <v>2125</v>
      </c>
      <c r="F10" s="86">
        <v>1922.7139999999999</v>
      </c>
      <c r="G10" s="121">
        <v>836.1</v>
      </c>
      <c r="H10" s="123">
        <v>705.34500000000003</v>
      </c>
      <c r="I10" s="121">
        <v>634.84800000000007</v>
      </c>
      <c r="J10" s="86">
        <v>596.08500000000004</v>
      </c>
      <c r="K10" s="86">
        <v>550</v>
      </c>
      <c r="L10" s="86">
        <v>488.81700000000001</v>
      </c>
      <c r="M10" s="151">
        <v>562</v>
      </c>
      <c r="N10" s="172">
        <v>542.22900000000004</v>
      </c>
      <c r="O10" s="175">
        <v>500</v>
      </c>
      <c r="P10" s="172">
        <v>290.11900000000003</v>
      </c>
      <c r="Q10" s="175">
        <v>500</v>
      </c>
    </row>
    <row r="11" spans="1:17" ht="15.75" thickBot="1" x14ac:dyDescent="0.3">
      <c r="B11" s="115" t="s">
        <v>51</v>
      </c>
      <c r="C11" s="67">
        <v>91166</v>
      </c>
      <c r="D11" s="63">
        <f t="shared" ref="D11:I11" si="0">SUM(D5:D10)</f>
        <v>96311</v>
      </c>
      <c r="E11" s="63">
        <f t="shared" si="0"/>
        <v>115315</v>
      </c>
      <c r="F11" s="63">
        <f t="shared" si="0"/>
        <v>81387.179000000004</v>
      </c>
      <c r="G11" s="122">
        <f t="shared" si="0"/>
        <v>129679.38800000001</v>
      </c>
      <c r="H11" s="67">
        <f t="shared" si="0"/>
        <v>112807.466</v>
      </c>
      <c r="I11" s="62">
        <f t="shared" si="0"/>
        <v>100681.575</v>
      </c>
      <c r="J11" s="67">
        <f t="shared" ref="J11:O11" si="1">SUM(J5:J10)</f>
        <v>89839.591</v>
      </c>
      <c r="K11" s="67">
        <f t="shared" si="1"/>
        <v>111271.364</v>
      </c>
      <c r="L11" s="67">
        <f t="shared" si="1"/>
        <v>104787.30200000001</v>
      </c>
      <c r="M11" s="67">
        <f t="shared" si="1"/>
        <v>122051.052</v>
      </c>
      <c r="N11" s="40">
        <f t="shared" si="1"/>
        <v>115538.70100000002</v>
      </c>
      <c r="O11" s="40">
        <f t="shared" si="1"/>
        <v>114304</v>
      </c>
      <c r="P11" s="40">
        <f t="shared" ref="P11:Q11" si="2">SUM(P5:P10)</f>
        <v>108107.72500000001</v>
      </c>
      <c r="Q11" s="40">
        <f t="shared" si="2"/>
        <v>118180.851</v>
      </c>
    </row>
    <row r="14" spans="1:17" x14ac:dyDescent="0.25">
      <c r="J14" s="193"/>
      <c r="K14" s="193"/>
      <c r="L14" s="193"/>
      <c r="M14" s="193"/>
    </row>
  </sheetData>
  <sortState xmlns:xlrd2="http://schemas.microsoft.com/office/spreadsheetml/2017/richdata2" ref="B5:C10">
    <sortCondition descending="1" ref="C5:C10"/>
  </sortState>
  <mergeCells count="1">
    <mergeCell ref="J14:M14"/>
  </mergeCells>
  <pageMargins left="0.51181102362204722" right="0.51181102362204722" top="0.59055118110236227" bottom="0.59055118110236227" header="0.31496062992125984" footer="0.31496062992125984"/>
  <pageSetup paperSize="9" scale="46" fitToHeight="0" orientation="landscape" r:id="rId1"/>
  <headerFooter>
    <oddFooter>&amp;C&amp;A&amp;RStránka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14"/>
  <sheetViews>
    <sheetView zoomScalePageLayoutView="80" workbookViewId="0">
      <pane xSplit="2" ySplit="4" topLeftCell="I5" activePane="bottomRight" state="frozen"/>
      <selection pane="topRight" activeCell="C1" sqref="C1"/>
      <selection pane="bottomLeft" activeCell="A5" sqref="A5"/>
      <selection pane="bottomRight" activeCell="B16" sqref="B16"/>
    </sheetView>
  </sheetViews>
  <sheetFormatPr defaultRowHeight="15" x14ac:dyDescent="0.25"/>
  <cols>
    <col min="1" max="1" width="1.7109375" style="5" customWidth="1"/>
    <col min="2" max="2" width="59.7109375" customWidth="1"/>
    <col min="3" max="5" width="17.7109375" customWidth="1"/>
    <col min="6" max="9" width="17.85546875" customWidth="1"/>
    <col min="10" max="17" width="17.7109375" customWidth="1"/>
  </cols>
  <sheetData>
    <row r="1" spans="1:17" ht="18.75" x14ac:dyDescent="0.3">
      <c r="A1" s="9"/>
      <c r="B1" s="8" t="s">
        <v>263</v>
      </c>
      <c r="C1" s="8"/>
    </row>
    <row r="2" spans="1:17" ht="9.9499999999999993" customHeight="1" x14ac:dyDescent="0.3">
      <c r="A2" s="9"/>
      <c r="B2" s="8"/>
      <c r="C2" s="8"/>
    </row>
    <row r="3" spans="1:17" ht="15.75" thickBot="1" x14ac:dyDescent="0.3">
      <c r="G3" s="87"/>
      <c r="H3" s="87"/>
      <c r="I3" s="87"/>
    </row>
    <row r="4" spans="1:17" ht="48" customHeight="1" thickBot="1" x14ac:dyDescent="0.3">
      <c r="B4" s="132" t="s">
        <v>163</v>
      </c>
      <c r="C4" s="118" t="str">
        <f>CONCATENATE(+'III. F Souhrn'!D4,"*")</f>
        <v>Fixace                        dle UV 
č. 309/2018*</v>
      </c>
      <c r="D4" s="111" t="s">
        <v>212</v>
      </c>
      <c r="E4" s="111" t="s">
        <v>213</v>
      </c>
      <c r="F4" s="111" t="s">
        <v>214</v>
      </c>
      <c r="G4" s="111" t="s">
        <v>215</v>
      </c>
      <c r="H4" s="111" t="s">
        <v>216</v>
      </c>
      <c r="I4" s="111" t="s">
        <v>217</v>
      </c>
      <c r="J4" s="70" t="s">
        <v>218</v>
      </c>
      <c r="K4" s="70" t="s">
        <v>219</v>
      </c>
      <c r="L4" s="70" t="s">
        <v>235</v>
      </c>
      <c r="M4" s="70" t="s">
        <v>236</v>
      </c>
      <c r="N4" s="70" t="s">
        <v>247</v>
      </c>
      <c r="O4" s="111" t="s">
        <v>248</v>
      </c>
      <c r="P4" s="70" t="s">
        <v>264</v>
      </c>
      <c r="Q4" s="111" t="s">
        <v>265</v>
      </c>
    </row>
    <row r="5" spans="1:17" x14ac:dyDescent="0.25">
      <c r="B5" s="69" t="s">
        <v>77</v>
      </c>
      <c r="C5" s="84">
        <v>7000</v>
      </c>
      <c r="D5" s="84">
        <v>25059</v>
      </c>
      <c r="E5" s="189">
        <v>39500</v>
      </c>
      <c r="F5" s="119">
        <v>39500</v>
      </c>
      <c r="G5" s="84">
        <v>48500</v>
      </c>
      <c r="H5" s="84">
        <v>48500</v>
      </c>
      <c r="I5" s="183">
        <v>54800</v>
      </c>
      <c r="J5" s="189">
        <v>54800</v>
      </c>
      <c r="K5" s="84">
        <v>47830</v>
      </c>
      <c r="L5" s="84">
        <v>47830</v>
      </c>
      <c r="M5" s="84">
        <v>44000</v>
      </c>
      <c r="N5" s="167">
        <v>44000</v>
      </c>
      <c r="O5" s="84">
        <v>41428.008000000002</v>
      </c>
      <c r="P5" s="84">
        <v>0</v>
      </c>
      <c r="Q5" s="189">
        <v>0</v>
      </c>
    </row>
    <row r="6" spans="1:17" x14ac:dyDescent="0.25">
      <c r="B6" s="32" t="s">
        <v>78</v>
      </c>
      <c r="C6" s="85">
        <v>7000</v>
      </c>
      <c r="D6" s="85">
        <v>34667</v>
      </c>
      <c r="E6" s="150">
        <v>38919</v>
      </c>
      <c r="F6" s="120">
        <v>38918.75</v>
      </c>
      <c r="G6" s="85">
        <v>40400</v>
      </c>
      <c r="H6" s="85">
        <v>40400</v>
      </c>
      <c r="I6" s="150">
        <v>30600</v>
      </c>
      <c r="J6" s="150">
        <v>30600</v>
      </c>
      <c r="K6" s="85">
        <v>46375</v>
      </c>
      <c r="L6" s="85">
        <v>46375</v>
      </c>
      <c r="M6" s="85">
        <v>40250</v>
      </c>
      <c r="N6" s="120">
        <v>40250</v>
      </c>
      <c r="O6" s="85">
        <v>43734.491999999998</v>
      </c>
      <c r="P6" s="150">
        <v>43734.491999999998</v>
      </c>
      <c r="Q6" s="150">
        <v>0</v>
      </c>
    </row>
    <row r="7" spans="1:17" ht="15.75" thickBot="1" x14ac:dyDescent="0.3">
      <c r="B7" s="74" t="s">
        <v>268</v>
      </c>
      <c r="C7" s="176"/>
      <c r="D7" s="176"/>
      <c r="E7" s="184"/>
      <c r="F7" s="24"/>
      <c r="G7" s="176"/>
      <c r="H7" s="184"/>
      <c r="I7" s="184"/>
      <c r="J7" s="184"/>
      <c r="K7" s="184"/>
      <c r="L7" s="184"/>
      <c r="M7" s="184"/>
      <c r="N7" s="24">
        <v>0</v>
      </c>
      <c r="O7" s="176">
        <v>0</v>
      </c>
      <c r="P7" s="184">
        <v>41428.008000000002</v>
      </c>
      <c r="Q7" s="184">
        <v>88569</v>
      </c>
    </row>
    <row r="8" spans="1:17" ht="15.75" thickBot="1" x14ac:dyDescent="0.3">
      <c r="B8" s="61" t="s">
        <v>51</v>
      </c>
      <c r="C8" s="40">
        <f>SUM(C5:C6)</f>
        <v>14000</v>
      </c>
      <c r="D8" s="67">
        <f>SUM(D5:D6)</f>
        <v>59726</v>
      </c>
      <c r="E8" s="63">
        <f>SUM(E5:E6)</f>
        <v>78419</v>
      </c>
      <c r="F8" s="63">
        <f t="shared" ref="F8:G8" si="0">SUM(F5:F6)</f>
        <v>78418.75</v>
      </c>
      <c r="G8" s="63">
        <f t="shared" si="0"/>
        <v>88900</v>
      </c>
      <c r="H8" s="63">
        <f>SUM(H5:H6)</f>
        <v>88900</v>
      </c>
      <c r="I8" s="63">
        <f>SUM(I5:I6)</f>
        <v>85400</v>
      </c>
      <c r="J8" s="63">
        <f t="shared" ref="J8:M8" si="1">SUM(J5:J6)</f>
        <v>85400</v>
      </c>
      <c r="K8" s="63">
        <f t="shared" si="1"/>
        <v>94205</v>
      </c>
      <c r="L8" s="63">
        <f t="shared" si="1"/>
        <v>94205</v>
      </c>
      <c r="M8" s="63">
        <f t="shared" si="1"/>
        <v>84250</v>
      </c>
      <c r="N8" s="63">
        <f>SUM(N5:N7)</f>
        <v>84250</v>
      </c>
      <c r="O8" s="63">
        <f t="shared" ref="O8:Q8" si="2">SUM(O5:O7)</f>
        <v>85162.5</v>
      </c>
      <c r="P8" s="63">
        <f t="shared" si="2"/>
        <v>85162.5</v>
      </c>
      <c r="Q8" s="63">
        <f t="shared" si="2"/>
        <v>88569</v>
      </c>
    </row>
    <row r="11" spans="1:17" ht="15" customHeight="1" x14ac:dyDescent="0.25">
      <c r="B11" s="194" t="s">
        <v>192</v>
      </c>
      <c r="C11" s="194"/>
      <c r="D11" s="194"/>
      <c r="E11" s="194"/>
      <c r="F11" s="194"/>
      <c r="G11" s="194"/>
      <c r="J11" s="193"/>
      <c r="K11" s="193"/>
      <c r="L11" s="193"/>
      <c r="M11" s="193"/>
    </row>
    <row r="12" spans="1:17" x14ac:dyDescent="0.25">
      <c r="B12" s="194"/>
      <c r="C12" s="194"/>
      <c r="D12" s="194"/>
      <c r="E12" s="194"/>
      <c r="F12" s="194"/>
      <c r="G12" s="194"/>
    </row>
    <row r="13" spans="1:17" x14ac:dyDescent="0.25">
      <c r="B13" s="194"/>
      <c r="C13" s="194"/>
      <c r="D13" s="194"/>
      <c r="E13" s="194"/>
      <c r="F13" s="194"/>
      <c r="G13" s="194"/>
    </row>
    <row r="14" spans="1:17" x14ac:dyDescent="0.25">
      <c r="B14" t="s">
        <v>269</v>
      </c>
    </row>
  </sheetData>
  <mergeCells count="2">
    <mergeCell ref="B11:G13"/>
    <mergeCell ref="J11:M11"/>
  </mergeCells>
  <pageMargins left="0.51181102362204722" right="0.51181102362204722" top="0.59055118110236227" bottom="0.59055118110236227" header="0.31496062992125984" footer="0.31496062992125984"/>
  <pageSetup paperSize="9" scale="46" fitToHeight="0" orientation="landscape" r:id="rId1"/>
  <headerFooter>
    <oddFooter>&amp;C&amp;A&amp;RStránka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26"/>
  <sheetViews>
    <sheetView zoomScalePageLayoutView="80" workbookViewId="0">
      <pane xSplit="2" ySplit="4" topLeftCell="O5" activePane="bottomRight" state="frozen"/>
      <selection pane="topRight" activeCell="C1" sqref="C1"/>
      <selection pane="bottomLeft" activeCell="A5" sqref="A5"/>
      <selection pane="bottomRight" activeCell="P27" sqref="P27"/>
    </sheetView>
  </sheetViews>
  <sheetFormatPr defaultRowHeight="15" x14ac:dyDescent="0.25"/>
  <cols>
    <col min="1" max="1" width="1.7109375" style="5" customWidth="1"/>
    <col min="2" max="2" width="59.7109375" customWidth="1"/>
    <col min="3" max="5" width="17.7109375" customWidth="1"/>
    <col min="6" max="9" width="18.28515625" customWidth="1"/>
    <col min="10" max="17" width="17.7109375" customWidth="1"/>
  </cols>
  <sheetData>
    <row r="1" spans="1:17" ht="18.75" x14ac:dyDescent="0.3">
      <c r="A1" s="9"/>
      <c r="B1" s="8" t="s">
        <v>263</v>
      </c>
      <c r="C1" s="8"/>
    </row>
    <row r="2" spans="1:17" ht="9.9499999999999993" customHeight="1" x14ac:dyDescent="0.3">
      <c r="A2" s="9"/>
      <c r="B2" s="8"/>
      <c r="C2" s="8"/>
    </row>
    <row r="3" spans="1:17" ht="15.75" thickBot="1" x14ac:dyDescent="0.3">
      <c r="G3" s="87"/>
      <c r="H3" s="87"/>
      <c r="I3" s="87"/>
    </row>
    <row r="4" spans="1:17" ht="48" customHeight="1" thickBot="1" x14ac:dyDescent="0.3">
      <c r="B4" s="132" t="s">
        <v>164</v>
      </c>
      <c r="C4" s="75" t="str">
        <f>+'III. F Souhrn'!D4</f>
        <v>Fixace                        dle UV 
č. 309/2018</v>
      </c>
      <c r="D4" s="70" t="s">
        <v>212</v>
      </c>
      <c r="E4" s="111" t="s">
        <v>213</v>
      </c>
      <c r="F4" s="111" t="s">
        <v>214</v>
      </c>
      <c r="G4" s="111" t="s">
        <v>215</v>
      </c>
      <c r="H4" s="111" t="s">
        <v>216</v>
      </c>
      <c r="I4" s="111" t="s">
        <v>217</v>
      </c>
      <c r="J4" s="70" t="s">
        <v>218</v>
      </c>
      <c r="K4" s="111" t="s">
        <v>219</v>
      </c>
      <c r="L4" s="111" t="s">
        <v>235</v>
      </c>
      <c r="M4" s="111" t="s">
        <v>236</v>
      </c>
      <c r="N4" s="114" t="s">
        <v>247</v>
      </c>
      <c r="O4" s="38" t="s">
        <v>248</v>
      </c>
      <c r="P4" s="114" t="s">
        <v>264</v>
      </c>
      <c r="Q4" s="38" t="s">
        <v>265</v>
      </c>
    </row>
    <row r="5" spans="1:17" x14ac:dyDescent="0.25">
      <c r="B5" s="98" t="s">
        <v>206</v>
      </c>
      <c r="C5" s="124">
        <v>40977.476999999999</v>
      </c>
      <c r="D5" s="84">
        <v>14710</v>
      </c>
      <c r="E5" s="119">
        <v>39926</v>
      </c>
      <c r="F5" s="84">
        <v>38026.055</v>
      </c>
      <c r="G5" s="119">
        <v>41256.984000000004</v>
      </c>
      <c r="H5" s="84">
        <v>43156.984000000004</v>
      </c>
      <c r="I5" s="119">
        <v>42790.258999999998</v>
      </c>
      <c r="J5" s="84">
        <v>42778.419000000002</v>
      </c>
      <c r="K5" s="84">
        <v>40790.258999999998</v>
      </c>
      <c r="L5" s="84">
        <v>41335.675999999999</v>
      </c>
      <c r="M5" s="167">
        <v>44695.128000000004</v>
      </c>
      <c r="N5" s="167">
        <v>42491.074000000001</v>
      </c>
      <c r="O5" s="84">
        <v>34165.306000000004</v>
      </c>
      <c r="P5" s="167">
        <v>34165.305</v>
      </c>
      <c r="Q5" s="84">
        <v>35309.514000000003</v>
      </c>
    </row>
    <row r="6" spans="1:17" x14ac:dyDescent="0.25">
      <c r="A6" s="37"/>
      <c r="B6" s="57" t="s">
        <v>205</v>
      </c>
      <c r="C6" s="82">
        <v>30163.792000000001</v>
      </c>
      <c r="D6" s="85">
        <v>8338</v>
      </c>
      <c r="E6" s="120">
        <v>30773</v>
      </c>
      <c r="F6" s="85">
        <v>30773.455000000002</v>
      </c>
      <c r="G6" s="120">
        <v>29029.295000000002</v>
      </c>
      <c r="H6" s="85">
        <v>29029.295000000002</v>
      </c>
      <c r="I6" s="120">
        <v>29489.278000000002</v>
      </c>
      <c r="J6" s="85">
        <v>29489.278000000002</v>
      </c>
      <c r="K6" s="85">
        <v>28289.278000000002</v>
      </c>
      <c r="L6" s="85">
        <v>27202.456000000002</v>
      </c>
      <c r="M6" s="149">
        <v>30060.738000000001</v>
      </c>
      <c r="N6" s="149">
        <v>28853.917000000001</v>
      </c>
      <c r="O6" s="85">
        <v>22978.663</v>
      </c>
      <c r="P6" s="149">
        <v>22978.663</v>
      </c>
      <c r="Q6" s="85">
        <v>23749.435000000001</v>
      </c>
    </row>
    <row r="7" spans="1:17" x14ac:dyDescent="0.25">
      <c r="B7" s="105" t="s">
        <v>223</v>
      </c>
      <c r="C7" s="82">
        <v>22734.508999999998</v>
      </c>
      <c r="D7" s="85">
        <v>9102</v>
      </c>
      <c r="E7" s="120">
        <v>24287</v>
      </c>
      <c r="F7" s="85">
        <v>25733.621999999999</v>
      </c>
      <c r="G7" s="120">
        <v>25618.263999999999</v>
      </c>
      <c r="H7" s="85">
        <v>13068.717000000001</v>
      </c>
      <c r="I7" s="120">
        <v>27151.539000000001</v>
      </c>
      <c r="J7" s="85">
        <v>24683.966</v>
      </c>
      <c r="K7" s="85">
        <v>15251.539000000001</v>
      </c>
      <c r="L7" s="85">
        <v>23562.154999999999</v>
      </c>
      <c r="M7" s="149">
        <v>23574.618000000002</v>
      </c>
      <c r="N7" s="149">
        <v>27164.279000000002</v>
      </c>
      <c r="O7" s="85">
        <v>18020.621999999999</v>
      </c>
      <c r="P7" s="149">
        <v>9155.0169999999998</v>
      </c>
      <c r="Q7" s="85">
        <v>18621.981</v>
      </c>
    </row>
    <row r="8" spans="1:17" x14ac:dyDescent="0.25">
      <c r="B8" s="105" t="s">
        <v>225</v>
      </c>
      <c r="C8" s="82">
        <v>16886.223000000002</v>
      </c>
      <c r="D8" s="85">
        <v>10225</v>
      </c>
      <c r="E8" s="120">
        <v>16020</v>
      </c>
      <c r="F8" s="85">
        <v>13320.905000000001</v>
      </c>
      <c r="G8" s="120">
        <v>16419.014999999999</v>
      </c>
      <c r="H8" s="85">
        <v>16655.7</v>
      </c>
      <c r="I8" s="120">
        <v>16878.998</v>
      </c>
      <c r="J8" s="85">
        <v>16858.679</v>
      </c>
      <c r="K8" s="85">
        <v>15478.998</v>
      </c>
      <c r="L8" s="85">
        <v>15721.544</v>
      </c>
      <c r="M8" s="149">
        <v>17450.457999999999</v>
      </c>
      <c r="N8" s="149">
        <v>15849.202000000001</v>
      </c>
      <c r="O8" s="85">
        <v>13339.266</v>
      </c>
      <c r="P8" s="149">
        <v>12408.084000000001</v>
      </c>
      <c r="Q8" s="85">
        <v>13785.86</v>
      </c>
    </row>
    <row r="9" spans="1:17" x14ac:dyDescent="0.25">
      <c r="B9" s="57" t="s">
        <v>143</v>
      </c>
      <c r="C9" s="82">
        <v>8269.7389999999996</v>
      </c>
      <c r="D9" s="85">
        <v>7393</v>
      </c>
      <c r="E9" s="120">
        <v>8084</v>
      </c>
      <c r="F9" s="85">
        <v>8477.8340000000007</v>
      </c>
      <c r="G9" s="120">
        <v>8483.8150000000005</v>
      </c>
      <c r="H9" s="85">
        <v>8044.7170000000006</v>
      </c>
      <c r="I9" s="120">
        <v>8943.7980000000007</v>
      </c>
      <c r="J9" s="85">
        <v>8250.5709999999999</v>
      </c>
      <c r="K9" s="85">
        <v>6563.7979999999998</v>
      </c>
      <c r="L9" s="85">
        <v>8250.5709999999999</v>
      </c>
      <c r="M9" s="149">
        <v>9515.2579999999998</v>
      </c>
      <c r="N9" s="149">
        <v>9125.0630000000001</v>
      </c>
      <c r="O9" s="85">
        <v>7273.5380000000005</v>
      </c>
      <c r="P9" s="149">
        <v>5656.0969999999998</v>
      </c>
      <c r="Q9" s="85">
        <v>7516.3819999999996</v>
      </c>
    </row>
    <row r="10" spans="1:17" x14ac:dyDescent="0.25">
      <c r="B10" s="57" t="s">
        <v>173</v>
      </c>
      <c r="C10" s="82">
        <v>7013.4830000000002</v>
      </c>
      <c r="D10" s="85">
        <v>6029</v>
      </c>
      <c r="E10" s="120">
        <v>6948</v>
      </c>
      <c r="F10" s="85">
        <v>5580.6810000000005</v>
      </c>
      <c r="G10" s="120">
        <v>7346.8950000000004</v>
      </c>
      <c r="H10" s="85">
        <v>5580.6810000000005</v>
      </c>
      <c r="I10" s="120">
        <v>7806.8780000000006</v>
      </c>
      <c r="J10" s="85">
        <v>4926.8890000000001</v>
      </c>
      <c r="K10" s="85">
        <v>5806.8779999999997</v>
      </c>
      <c r="L10" s="85">
        <v>4926.8890000000001</v>
      </c>
      <c r="M10" s="149">
        <v>8378.3379999999997</v>
      </c>
      <c r="N10" s="149">
        <v>6311.0309999999999</v>
      </c>
      <c r="O10" s="85">
        <v>6404.4670000000006</v>
      </c>
      <c r="P10" s="149">
        <v>3180.3980000000001</v>
      </c>
      <c r="Q10" s="85">
        <v>6619.0770000000002</v>
      </c>
    </row>
    <row r="11" spans="1:17" x14ac:dyDescent="0.25">
      <c r="B11" s="105" t="s">
        <v>204</v>
      </c>
      <c r="C11" s="82">
        <v>6708.81</v>
      </c>
      <c r="D11" s="85">
        <v>4711</v>
      </c>
      <c r="E11" s="120">
        <v>6141</v>
      </c>
      <c r="F11" s="85">
        <v>5114.3850000000002</v>
      </c>
      <c r="G11" s="120">
        <v>6274.2979999999998</v>
      </c>
      <c r="H11" s="85">
        <v>1838.3610000000001</v>
      </c>
      <c r="I11" s="120">
        <v>6427.6260000000002</v>
      </c>
      <c r="J11" s="85">
        <v>2034.6680000000001</v>
      </c>
      <c r="K11" s="85">
        <v>1027.626</v>
      </c>
      <c r="L11" s="85">
        <v>6698.7660000000005</v>
      </c>
      <c r="M11" s="24">
        <v>6618.1130000000003</v>
      </c>
      <c r="N11" s="149">
        <v>11510.223</v>
      </c>
      <c r="O11" s="85">
        <v>5058.9369999999999</v>
      </c>
      <c r="P11" s="149">
        <v>1346.2750000000001</v>
      </c>
      <c r="Q11" s="85">
        <v>5232.3339999999998</v>
      </c>
    </row>
    <row r="12" spans="1:17" x14ac:dyDescent="0.25">
      <c r="B12" s="105" t="s">
        <v>224</v>
      </c>
      <c r="C12" s="82">
        <v>6292.9669999999996</v>
      </c>
      <c r="D12" s="85">
        <v>2507</v>
      </c>
      <c r="E12" s="120">
        <v>6561</v>
      </c>
      <c r="F12" s="85">
        <v>8421.6329999999998</v>
      </c>
      <c r="G12" s="120">
        <v>6960.1350000000002</v>
      </c>
      <c r="H12" s="85">
        <v>673.31399999999996</v>
      </c>
      <c r="I12" s="120">
        <v>7420.1180000000004</v>
      </c>
      <c r="J12" s="85">
        <v>6941.8320000000003</v>
      </c>
      <c r="K12" s="85">
        <v>5680.1180000000004</v>
      </c>
      <c r="L12" s="85">
        <v>3786.7370000000001</v>
      </c>
      <c r="M12" s="149">
        <v>6425.3530000000001</v>
      </c>
      <c r="N12" s="149">
        <v>6315.32</v>
      </c>
      <c r="O12" s="85">
        <v>4911.59</v>
      </c>
      <c r="P12" s="149">
        <v>4340.0659999999998</v>
      </c>
      <c r="Q12" s="85">
        <v>5080.84</v>
      </c>
    </row>
    <row r="13" spans="1:17" ht="15.75" thickBot="1" x14ac:dyDescent="0.3">
      <c r="B13" s="97" t="s">
        <v>297</v>
      </c>
      <c r="C13" s="125">
        <v>0</v>
      </c>
      <c r="D13" s="48">
        <v>0</v>
      </c>
      <c r="E13" s="126">
        <v>0</v>
      </c>
      <c r="F13" s="86">
        <v>266.48</v>
      </c>
      <c r="G13" s="121">
        <v>439.29900000000004</v>
      </c>
      <c r="H13" s="86">
        <v>148.35300000000001</v>
      </c>
      <c r="I13" s="121">
        <v>592.62599999999998</v>
      </c>
      <c r="J13" s="86">
        <v>564.14400000000001</v>
      </c>
      <c r="K13" s="86">
        <v>371.62600000000003</v>
      </c>
      <c r="L13" s="86">
        <v>564.14400000000001</v>
      </c>
      <c r="M13" s="151">
        <v>783.11300000000006</v>
      </c>
      <c r="N13" s="177">
        <v>674.32799999999997</v>
      </c>
      <c r="O13" s="176">
        <v>598.61800000000005</v>
      </c>
      <c r="P13" s="177">
        <v>463.52699999999999</v>
      </c>
      <c r="Q13" s="176">
        <v>617.625</v>
      </c>
    </row>
    <row r="14" spans="1:17" ht="15.75" thickBot="1" x14ac:dyDescent="0.3">
      <c r="B14" s="39" t="s">
        <v>51</v>
      </c>
      <c r="C14" s="40">
        <v>139047</v>
      </c>
      <c r="D14" s="67">
        <f t="shared" ref="D14:O14" si="0">SUM(D5:D13)</f>
        <v>63015</v>
      </c>
      <c r="E14" s="63">
        <f t="shared" si="0"/>
        <v>138740</v>
      </c>
      <c r="F14" s="67">
        <f t="shared" si="0"/>
        <v>135715.05000000002</v>
      </c>
      <c r="G14" s="63">
        <f t="shared" si="0"/>
        <v>141828.00000000003</v>
      </c>
      <c r="H14" s="63">
        <f t="shared" si="0"/>
        <v>118196.12200000002</v>
      </c>
      <c r="I14" s="63">
        <f t="shared" si="0"/>
        <v>147501.11999999997</v>
      </c>
      <c r="J14" s="63">
        <f t="shared" si="0"/>
        <v>136528.446</v>
      </c>
      <c r="K14" s="63">
        <f t="shared" si="0"/>
        <v>119260.12</v>
      </c>
      <c r="L14" s="63">
        <f t="shared" si="0"/>
        <v>132048.93799999999</v>
      </c>
      <c r="M14" s="63">
        <f t="shared" si="0"/>
        <v>147501.11700000003</v>
      </c>
      <c r="N14" s="41">
        <f t="shared" si="0"/>
        <v>148294.43700000003</v>
      </c>
      <c r="O14" s="41">
        <f t="shared" si="0"/>
        <v>112751.00700000001</v>
      </c>
      <c r="P14" s="41">
        <f t="shared" ref="P14:Q14" si="1">SUM(P5:P13)</f>
        <v>93693.432000000001</v>
      </c>
      <c r="Q14" s="41">
        <f t="shared" si="1"/>
        <v>116533.04800000001</v>
      </c>
    </row>
    <row r="16" spans="1:17" x14ac:dyDescent="0.25">
      <c r="A16" s="77"/>
      <c r="B16" s="77" t="s">
        <v>200</v>
      </c>
      <c r="C16" s="77"/>
      <c r="D16" s="77"/>
      <c r="E16" s="77"/>
      <c r="F16" s="77"/>
      <c r="G16" s="77"/>
      <c r="H16" s="77"/>
      <c r="I16" s="77"/>
    </row>
    <row r="17" spans="1:13" x14ac:dyDescent="0.25">
      <c r="A17" s="77"/>
      <c r="B17" s="77"/>
      <c r="C17" s="77"/>
      <c r="D17" s="77"/>
      <c r="E17" s="77"/>
      <c r="F17" s="77"/>
      <c r="G17" s="77"/>
      <c r="H17" s="77"/>
      <c r="I17" s="77"/>
      <c r="J17" s="193"/>
      <c r="K17" s="193"/>
      <c r="L17" s="193"/>
      <c r="M17" s="193"/>
    </row>
    <row r="18" spans="1:13" x14ac:dyDescent="0.25"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x14ac:dyDescent="0.25"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x14ac:dyDescent="0.25"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x14ac:dyDescent="0.25"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</row>
    <row r="22" spans="1:13" x14ac:dyDescent="0.25"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</row>
    <row r="23" spans="1:13" x14ac:dyDescent="0.25"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</row>
    <row r="24" spans="1:13" x14ac:dyDescent="0.25"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1:13" x14ac:dyDescent="0.25"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  <row r="26" spans="1:13" x14ac:dyDescent="0.25"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</sheetData>
  <mergeCells count="1">
    <mergeCell ref="J17:M17"/>
  </mergeCells>
  <pageMargins left="0.51181102362204722" right="0.51181102362204722" top="0.59055118110236227" bottom="0.59055118110236227" header="0.31496062992125984" footer="0.31496062992125984"/>
  <pageSetup paperSize="9" scale="46" fitToHeight="0" orientation="landscape" r:id="rId1"/>
  <headerFooter>
    <oddFooter>&amp;C&amp;A&amp;RStránka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17"/>
  <sheetViews>
    <sheetView zoomScalePageLayoutView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N17" sqref="N17"/>
    </sheetView>
  </sheetViews>
  <sheetFormatPr defaultRowHeight="15" x14ac:dyDescent="0.25"/>
  <cols>
    <col min="1" max="1" width="1.7109375" style="5" customWidth="1"/>
    <col min="2" max="2" width="62.140625" customWidth="1"/>
    <col min="3" max="17" width="17.7109375" customWidth="1"/>
  </cols>
  <sheetData>
    <row r="1" spans="1:17" ht="18.75" x14ac:dyDescent="0.3">
      <c r="A1" s="9"/>
      <c r="B1" s="8" t="s">
        <v>263</v>
      </c>
      <c r="C1" s="8"/>
    </row>
    <row r="2" spans="1:17" ht="9.9499999999999993" customHeight="1" x14ac:dyDescent="0.3">
      <c r="A2" s="9"/>
      <c r="B2" s="8"/>
      <c r="C2" s="8"/>
    </row>
    <row r="3" spans="1:17" ht="15.75" thickBot="1" x14ac:dyDescent="0.3">
      <c r="G3" s="87"/>
      <c r="H3" s="87"/>
      <c r="I3" s="87"/>
    </row>
    <row r="4" spans="1:17" ht="48" customHeight="1" thickBot="1" x14ac:dyDescent="0.3">
      <c r="B4" s="132" t="s">
        <v>165</v>
      </c>
      <c r="C4" s="75" t="str">
        <f>+'III. F Souhrn'!D4</f>
        <v>Fixace                        dle UV 
č. 309/2018</v>
      </c>
      <c r="D4" s="38" t="s">
        <v>212</v>
      </c>
      <c r="E4" s="38" t="s">
        <v>213</v>
      </c>
      <c r="F4" s="38" t="s">
        <v>214</v>
      </c>
      <c r="G4" s="38" t="s">
        <v>215</v>
      </c>
      <c r="H4" s="38" t="s">
        <v>216</v>
      </c>
      <c r="I4" s="38" t="s">
        <v>217</v>
      </c>
      <c r="J4" s="114" t="s">
        <v>218</v>
      </c>
      <c r="K4" s="38" t="s">
        <v>219</v>
      </c>
      <c r="L4" s="38" t="s">
        <v>235</v>
      </c>
      <c r="M4" s="38" t="s">
        <v>236</v>
      </c>
      <c r="N4" s="114" t="s">
        <v>247</v>
      </c>
      <c r="O4" s="38" t="s">
        <v>248</v>
      </c>
      <c r="P4" s="114" t="s">
        <v>264</v>
      </c>
      <c r="Q4" s="38" t="s">
        <v>265</v>
      </c>
    </row>
    <row r="5" spans="1:17" x14ac:dyDescent="0.25">
      <c r="B5" s="92" t="s">
        <v>109</v>
      </c>
      <c r="C5" s="47">
        <v>101733</v>
      </c>
      <c r="D5" s="50">
        <v>101733</v>
      </c>
      <c r="E5" s="50">
        <v>104861</v>
      </c>
      <c r="F5" s="50">
        <v>104861.046</v>
      </c>
      <c r="G5" s="50">
        <v>109029.686</v>
      </c>
      <c r="H5" s="50">
        <v>109029.686</v>
      </c>
      <c r="I5" s="103">
        <v>114344.931</v>
      </c>
      <c r="J5" s="84">
        <v>114344.931</v>
      </c>
      <c r="K5" s="84">
        <v>117698.745</v>
      </c>
      <c r="L5" s="84">
        <v>117698.745</v>
      </c>
      <c r="M5" s="167">
        <v>120724.024</v>
      </c>
      <c r="N5" s="167">
        <v>120724.024</v>
      </c>
      <c r="O5" s="84">
        <v>121384.803</v>
      </c>
      <c r="P5" s="167">
        <v>121384.803</v>
      </c>
      <c r="Q5" s="84">
        <v>121417.147</v>
      </c>
    </row>
    <row r="6" spans="1:17" x14ac:dyDescent="0.25">
      <c r="B6" s="42" t="s">
        <v>191</v>
      </c>
      <c r="C6" s="33">
        <v>69137</v>
      </c>
      <c r="D6" s="31">
        <v>69137</v>
      </c>
      <c r="E6" s="31">
        <v>71369</v>
      </c>
      <c r="F6" s="31">
        <v>71368.724000000002</v>
      </c>
      <c r="G6" s="31">
        <v>74129.243000000002</v>
      </c>
      <c r="H6" s="31">
        <v>74129.243000000002</v>
      </c>
      <c r="I6" s="101">
        <v>78368.245999999999</v>
      </c>
      <c r="J6" s="85">
        <v>78343.517999999996</v>
      </c>
      <c r="K6" s="85">
        <v>80842.445999999996</v>
      </c>
      <c r="L6" s="85">
        <v>80842.445999999996</v>
      </c>
      <c r="M6" s="149">
        <v>78119.945000000007</v>
      </c>
      <c r="N6" s="149">
        <v>78119.945000000007</v>
      </c>
      <c r="O6" s="85">
        <v>78407.817999999999</v>
      </c>
      <c r="P6" s="149">
        <v>78407.817999999999</v>
      </c>
      <c r="Q6" s="85">
        <v>78415.240999999995</v>
      </c>
    </row>
    <row r="7" spans="1:17" x14ac:dyDescent="0.25">
      <c r="B7" s="42" t="s">
        <v>111</v>
      </c>
      <c r="C7" s="33">
        <v>57095</v>
      </c>
      <c r="D7" s="31">
        <v>57095</v>
      </c>
      <c r="E7" s="31">
        <v>59100</v>
      </c>
      <c r="F7" s="31">
        <v>59100.296000000002</v>
      </c>
      <c r="G7" s="31">
        <v>61911.654000000002</v>
      </c>
      <c r="H7" s="31">
        <v>61911.654000000002</v>
      </c>
      <c r="I7" s="101">
        <v>65813.358000000007</v>
      </c>
      <c r="J7" s="85">
        <v>65813.358000000007</v>
      </c>
      <c r="K7" s="85">
        <v>67711.225000000006</v>
      </c>
      <c r="L7" s="85">
        <v>67711.225000000006</v>
      </c>
      <c r="M7" s="149">
        <v>68685.56</v>
      </c>
      <c r="N7" s="149">
        <v>68685.56</v>
      </c>
      <c r="O7" s="85">
        <v>68807.735000000001</v>
      </c>
      <c r="P7" s="149">
        <v>0</v>
      </c>
      <c r="Q7" s="85">
        <v>0</v>
      </c>
    </row>
    <row r="8" spans="1:17" x14ac:dyDescent="0.25">
      <c r="B8" s="190" t="s">
        <v>296</v>
      </c>
      <c r="C8" s="33"/>
      <c r="D8" s="31"/>
      <c r="E8" s="31"/>
      <c r="F8" s="31"/>
      <c r="G8" s="31"/>
      <c r="H8" s="31"/>
      <c r="I8" s="101"/>
      <c r="J8" s="85"/>
      <c r="K8" s="85"/>
      <c r="L8" s="85"/>
      <c r="M8" s="149"/>
      <c r="N8" s="149">
        <v>0</v>
      </c>
      <c r="O8" s="85">
        <v>0</v>
      </c>
      <c r="P8" s="149">
        <v>68807.735000000001</v>
      </c>
      <c r="Q8" s="85">
        <v>68803.05</v>
      </c>
    </row>
    <row r="9" spans="1:17" x14ac:dyDescent="0.25">
      <c r="B9" s="42" t="s">
        <v>110</v>
      </c>
      <c r="C9" s="33">
        <v>15571</v>
      </c>
      <c r="D9" s="31">
        <v>15571</v>
      </c>
      <c r="E9" s="31">
        <v>16531</v>
      </c>
      <c r="F9" s="31">
        <v>16531.105</v>
      </c>
      <c r="G9" s="31">
        <v>18080.927</v>
      </c>
      <c r="H9" s="31">
        <v>18080.927</v>
      </c>
      <c r="I9" s="101">
        <v>20574.258000000002</v>
      </c>
      <c r="J9" s="85">
        <v>20574.258000000002</v>
      </c>
      <c r="K9" s="85">
        <v>21211.207000000002</v>
      </c>
      <c r="L9" s="85">
        <v>21211.207000000002</v>
      </c>
      <c r="M9" s="149">
        <v>22209.543000000001</v>
      </c>
      <c r="N9" s="149">
        <v>22209.543000000001</v>
      </c>
      <c r="O9" s="85">
        <v>27353.939000000002</v>
      </c>
      <c r="P9" s="149">
        <v>27353.938999999998</v>
      </c>
      <c r="Q9" s="85">
        <v>56918.857000000004</v>
      </c>
    </row>
    <row r="10" spans="1:17" ht="15.75" thickBot="1" x14ac:dyDescent="0.3">
      <c r="B10" s="60" t="s">
        <v>108</v>
      </c>
      <c r="C10" s="48">
        <v>4843</v>
      </c>
      <c r="D10" s="49">
        <v>4843</v>
      </c>
      <c r="E10" s="49">
        <v>5326</v>
      </c>
      <c r="F10" s="49">
        <v>5325.7110000000002</v>
      </c>
      <c r="G10" s="49">
        <v>5112.5259999999998</v>
      </c>
      <c r="H10" s="49">
        <v>5112.5259999999998</v>
      </c>
      <c r="I10" s="102">
        <v>5265.902</v>
      </c>
      <c r="J10" s="86">
        <v>5265.902</v>
      </c>
      <c r="K10" s="86">
        <v>8277.7389999999996</v>
      </c>
      <c r="L10" s="86">
        <v>6477.7390000000005</v>
      </c>
      <c r="M10" s="151">
        <v>7802.2910000000002</v>
      </c>
      <c r="N10" s="151">
        <v>0</v>
      </c>
      <c r="O10" s="86">
        <v>0</v>
      </c>
      <c r="P10" s="151">
        <v>0</v>
      </c>
      <c r="Q10" s="86">
        <v>0</v>
      </c>
    </row>
    <row r="11" spans="1:17" ht="15.75" thickBot="1" x14ac:dyDescent="0.3">
      <c r="B11" s="61" t="s">
        <v>51</v>
      </c>
      <c r="C11" s="40">
        <v>248379</v>
      </c>
      <c r="D11" s="41">
        <f>SUM(D5:D10)</f>
        <v>248379</v>
      </c>
      <c r="E11" s="41">
        <f>SUM(E5:E10)</f>
        <v>257187</v>
      </c>
      <c r="F11" s="41">
        <f t="shared" ref="F11:G11" si="0">SUM(F5:F10)</f>
        <v>257186.88200000004</v>
      </c>
      <c r="G11" s="41">
        <f t="shared" si="0"/>
        <v>268264.03600000002</v>
      </c>
      <c r="H11" s="41">
        <f>SUM(H5:H10)</f>
        <v>268264.03600000002</v>
      </c>
      <c r="I11" s="41">
        <f>SUM(I5:I10)</f>
        <v>284366.69500000001</v>
      </c>
      <c r="J11" s="41">
        <f t="shared" ref="J11:O11" si="1">SUM(J5:J10)</f>
        <v>284341.967</v>
      </c>
      <c r="K11" s="41">
        <f t="shared" si="1"/>
        <v>295741.36199999996</v>
      </c>
      <c r="L11" s="41">
        <f t="shared" si="1"/>
        <v>293941.36199999996</v>
      </c>
      <c r="M11" s="41">
        <f t="shared" si="1"/>
        <v>297541.36300000001</v>
      </c>
      <c r="N11" s="41">
        <f t="shared" si="1"/>
        <v>289739.07199999999</v>
      </c>
      <c r="O11" s="41">
        <f t="shared" si="1"/>
        <v>295954.29499999998</v>
      </c>
      <c r="P11" s="41">
        <f t="shared" ref="P11:Q11" si="2">SUM(P5:P10)</f>
        <v>295954.29499999998</v>
      </c>
      <c r="Q11" s="41">
        <f t="shared" si="2"/>
        <v>325554.29499999998</v>
      </c>
    </row>
    <row r="13" spans="1:17" x14ac:dyDescent="0.25">
      <c r="B13" t="s">
        <v>270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</row>
    <row r="14" spans="1:17" x14ac:dyDescent="0.25">
      <c r="B14" t="s">
        <v>271</v>
      </c>
      <c r="C14" s="24"/>
      <c r="D14" s="24"/>
      <c r="E14" s="24"/>
      <c r="F14" s="24"/>
      <c r="G14" s="24"/>
      <c r="H14" s="24"/>
      <c r="I14" s="24"/>
      <c r="J14" s="193"/>
      <c r="K14" s="193"/>
      <c r="L14" s="193"/>
      <c r="M14" s="193"/>
    </row>
    <row r="15" spans="1:17" x14ac:dyDescent="0.25"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</row>
    <row r="16" spans="1:17" x14ac:dyDescent="0.25"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</row>
    <row r="17" spans="3:13" x14ac:dyDescent="0.25"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</row>
  </sheetData>
  <sortState xmlns:xlrd2="http://schemas.microsoft.com/office/spreadsheetml/2017/richdata2" ref="B5:C10">
    <sortCondition descending="1" ref="C5:C10"/>
  </sortState>
  <mergeCells count="1">
    <mergeCell ref="J14:M14"/>
  </mergeCells>
  <pageMargins left="0.51181102362204722" right="0.51181102362204722" top="0.59055118110236227" bottom="0.59055118110236227" header="0.31496062992125984" footer="0.31496062992125984"/>
  <pageSetup paperSize="9" scale="46" fitToHeight="0" orientation="landscape" r:id="rId1"/>
  <headerFooter>
    <oddFooter>&amp;C&amp;A&amp;RStránka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34998626667073579"/>
    <pageSetUpPr fitToPage="1"/>
  </sheetPr>
  <dimension ref="A1:Q27"/>
  <sheetViews>
    <sheetView zoomScalePageLayoutView="80" workbookViewId="0">
      <pane xSplit="2" ySplit="4" topLeftCell="O5" activePane="bottomRight" state="frozen"/>
      <selection pane="topRight" activeCell="C1" sqref="C1"/>
      <selection pane="bottomLeft" activeCell="A5" sqref="A5"/>
      <selection pane="bottomRight" activeCell="O1" sqref="O1:O1048576"/>
    </sheetView>
  </sheetViews>
  <sheetFormatPr defaultRowHeight="15" x14ac:dyDescent="0.25"/>
  <cols>
    <col min="1" max="1" width="1.7109375" style="5" customWidth="1"/>
    <col min="2" max="2" width="59.7109375" customWidth="1"/>
    <col min="3" max="17" width="17.7109375" customWidth="1"/>
  </cols>
  <sheetData>
    <row r="1" spans="1:17" ht="18.75" x14ac:dyDescent="0.3">
      <c r="A1" s="9"/>
      <c r="B1" s="8" t="s">
        <v>263</v>
      </c>
      <c r="C1" s="8"/>
    </row>
    <row r="2" spans="1:17" ht="9.9499999999999993" customHeight="1" x14ac:dyDescent="0.3">
      <c r="A2" s="9"/>
      <c r="B2" s="8"/>
      <c r="C2" s="8"/>
    </row>
    <row r="3" spans="1:17" ht="15.75" thickBot="1" x14ac:dyDescent="0.3">
      <c r="I3" s="87"/>
    </row>
    <row r="4" spans="1:17" ht="48" customHeight="1" thickBot="1" x14ac:dyDescent="0.3">
      <c r="B4" s="132" t="s">
        <v>166</v>
      </c>
      <c r="C4" s="75" t="str">
        <f>+'III. F Souhrn'!D4</f>
        <v>Fixace                        dle UV 
č. 309/2018</v>
      </c>
      <c r="D4" s="38" t="s">
        <v>229</v>
      </c>
      <c r="E4" s="38" t="s">
        <v>226</v>
      </c>
      <c r="F4" s="38" t="s">
        <v>228</v>
      </c>
      <c r="G4" s="38" t="s">
        <v>227</v>
      </c>
      <c r="H4" s="38" t="s">
        <v>230</v>
      </c>
      <c r="I4" s="38" t="s">
        <v>233</v>
      </c>
      <c r="J4" s="114" t="s">
        <v>232</v>
      </c>
      <c r="K4" s="38" t="s">
        <v>219</v>
      </c>
      <c r="L4" s="38" t="s">
        <v>235</v>
      </c>
      <c r="M4" s="38" t="s">
        <v>236</v>
      </c>
      <c r="N4" s="114" t="s">
        <v>267</v>
      </c>
      <c r="O4" s="38" t="s">
        <v>248</v>
      </c>
      <c r="P4" s="114" t="s">
        <v>266</v>
      </c>
      <c r="Q4" s="38" t="s">
        <v>265</v>
      </c>
    </row>
    <row r="5" spans="1:17" x14ac:dyDescent="0.25">
      <c r="B5" s="69" t="s">
        <v>145</v>
      </c>
      <c r="C5" s="88">
        <v>70351</v>
      </c>
      <c r="D5" s="84">
        <v>70351</v>
      </c>
      <c r="E5" s="84">
        <v>70351</v>
      </c>
      <c r="F5" s="84">
        <v>70623</v>
      </c>
      <c r="G5" s="84">
        <v>75922.798999999999</v>
      </c>
      <c r="H5" s="84">
        <v>75922.798999999999</v>
      </c>
      <c r="I5" s="84">
        <v>70351</v>
      </c>
      <c r="J5" s="84">
        <v>77386.100000000006</v>
      </c>
      <c r="K5" s="84">
        <v>77386.100000000006</v>
      </c>
      <c r="L5" s="84">
        <v>77386.100000000006</v>
      </c>
      <c r="M5" s="84">
        <v>84421.2</v>
      </c>
      <c r="N5" s="84">
        <v>84421.2</v>
      </c>
      <c r="O5" s="84">
        <v>84421.2</v>
      </c>
      <c r="P5" s="84">
        <v>88642.26</v>
      </c>
      <c r="Q5" s="84">
        <v>84421.2</v>
      </c>
    </row>
    <row r="6" spans="1:17" x14ac:dyDescent="0.25">
      <c r="B6" s="32" t="s">
        <v>146</v>
      </c>
      <c r="C6" s="89">
        <v>54194</v>
      </c>
      <c r="D6" s="85">
        <v>54194</v>
      </c>
      <c r="E6" s="85">
        <v>98354</v>
      </c>
      <c r="F6" s="85">
        <v>103773</v>
      </c>
      <c r="G6" s="85">
        <v>102248.818</v>
      </c>
      <c r="H6" s="85">
        <v>102248.818</v>
      </c>
      <c r="I6" s="85">
        <v>98354</v>
      </c>
      <c r="J6" s="85">
        <v>108189.40000000001</v>
      </c>
      <c r="K6" s="85">
        <v>108189.40000000001</v>
      </c>
      <c r="L6" s="85">
        <v>108189.40000000001</v>
      </c>
      <c r="M6" s="85">
        <v>118024.8</v>
      </c>
      <c r="N6" s="85">
        <v>118024.8</v>
      </c>
      <c r="O6" s="85">
        <v>118024.8</v>
      </c>
      <c r="P6" s="85">
        <v>123926.04</v>
      </c>
      <c r="Q6" s="85">
        <v>118024.8</v>
      </c>
    </row>
    <row r="7" spans="1:17" x14ac:dyDescent="0.25">
      <c r="B7" s="32" t="s">
        <v>147</v>
      </c>
      <c r="C7" s="89">
        <v>42967</v>
      </c>
      <c r="D7" s="85">
        <v>42967</v>
      </c>
      <c r="E7" s="85">
        <v>42967</v>
      </c>
      <c r="F7" s="85">
        <v>42967</v>
      </c>
      <c r="G7" s="85">
        <v>42967</v>
      </c>
      <c r="H7" s="85">
        <v>42967</v>
      </c>
      <c r="I7" s="85">
        <v>42967</v>
      </c>
      <c r="J7" s="85">
        <v>42967</v>
      </c>
      <c r="K7" s="85">
        <v>42967</v>
      </c>
      <c r="L7" s="85">
        <v>42967</v>
      </c>
      <c r="M7" s="85">
        <v>95879.966</v>
      </c>
      <c r="N7" s="85">
        <v>95879.966</v>
      </c>
      <c r="O7" s="85">
        <v>95879.966</v>
      </c>
      <c r="P7" s="85">
        <v>95879.966</v>
      </c>
      <c r="Q7" s="85">
        <v>95879.966</v>
      </c>
    </row>
    <row r="8" spans="1:17" x14ac:dyDescent="0.25">
      <c r="B8" s="35" t="s">
        <v>176</v>
      </c>
      <c r="C8" s="89">
        <v>34251</v>
      </c>
      <c r="D8" s="85">
        <v>34251</v>
      </c>
      <c r="E8" s="85">
        <v>34251</v>
      </c>
      <c r="F8" s="85">
        <v>34251</v>
      </c>
      <c r="G8" s="85">
        <v>34251</v>
      </c>
      <c r="H8" s="85">
        <v>34251</v>
      </c>
      <c r="I8" s="85">
        <v>34251</v>
      </c>
      <c r="J8" s="85">
        <v>34251</v>
      </c>
      <c r="K8" s="85">
        <v>34251</v>
      </c>
      <c r="L8" s="85">
        <v>34251</v>
      </c>
      <c r="M8" s="85">
        <v>26989.788</v>
      </c>
      <c r="N8" s="85">
        <v>26989.788</v>
      </c>
      <c r="O8" s="85">
        <v>26989.788</v>
      </c>
      <c r="P8" s="85">
        <v>26989.788</v>
      </c>
      <c r="Q8" s="85">
        <v>26989.788</v>
      </c>
    </row>
    <row r="9" spans="1:17" x14ac:dyDescent="0.25">
      <c r="B9" s="35" t="s">
        <v>295</v>
      </c>
      <c r="C9" s="89">
        <v>28593</v>
      </c>
      <c r="D9" s="85">
        <v>28593</v>
      </c>
      <c r="E9" s="85">
        <v>28593</v>
      </c>
      <c r="F9" s="85">
        <v>30022</v>
      </c>
      <c r="G9" s="85">
        <v>29725.282999999999</v>
      </c>
      <c r="H9" s="85">
        <v>29725.282999999999</v>
      </c>
      <c r="I9" s="85">
        <v>57036</v>
      </c>
      <c r="J9" s="85">
        <v>59887.8</v>
      </c>
      <c r="K9" s="85">
        <v>59887.8</v>
      </c>
      <c r="L9" s="85">
        <v>59887.8</v>
      </c>
      <c r="M9" s="85">
        <v>0</v>
      </c>
      <c r="N9" s="85">
        <v>0</v>
      </c>
      <c r="O9" s="85">
        <v>0</v>
      </c>
      <c r="P9" s="85">
        <v>0</v>
      </c>
      <c r="Q9" s="85">
        <v>0</v>
      </c>
    </row>
    <row r="10" spans="1:17" x14ac:dyDescent="0.25">
      <c r="B10" s="35" t="s">
        <v>148</v>
      </c>
      <c r="C10" s="89">
        <v>28247</v>
      </c>
      <c r="D10" s="85">
        <v>28247</v>
      </c>
      <c r="E10" s="85">
        <v>28247</v>
      </c>
      <c r="F10" s="85">
        <v>29659</v>
      </c>
      <c r="G10" s="85">
        <v>30484.162</v>
      </c>
      <c r="H10" s="85">
        <v>30484.162</v>
      </c>
      <c r="I10" s="85">
        <v>28247</v>
      </c>
      <c r="J10" s="85">
        <v>31071.7</v>
      </c>
      <c r="K10" s="85">
        <v>31071.7</v>
      </c>
      <c r="L10" s="85">
        <v>31071.7</v>
      </c>
      <c r="M10" s="85">
        <v>29396.400000000001</v>
      </c>
      <c r="N10" s="85">
        <v>29396.400000000001</v>
      </c>
      <c r="O10" s="85">
        <v>29396.400000000001</v>
      </c>
      <c r="P10" s="85">
        <v>29396.400000000001</v>
      </c>
      <c r="Q10" s="85">
        <v>29096.400000000001</v>
      </c>
    </row>
    <row r="11" spans="1:17" x14ac:dyDescent="0.25">
      <c r="B11" s="32" t="s">
        <v>149</v>
      </c>
      <c r="C11" s="89">
        <v>25169</v>
      </c>
      <c r="D11" s="85">
        <v>25169</v>
      </c>
      <c r="E11" s="85">
        <v>25169</v>
      </c>
      <c r="F11" s="85">
        <v>27685</v>
      </c>
      <c r="G11" s="85">
        <v>47088.734000000004</v>
      </c>
      <c r="H11" s="85">
        <v>47088.734000000004</v>
      </c>
      <c r="I11" s="85">
        <v>43633</v>
      </c>
      <c r="J11" s="85">
        <v>47996.3</v>
      </c>
      <c r="K11" s="85">
        <v>45814.65</v>
      </c>
      <c r="L11" s="85">
        <v>45814.65</v>
      </c>
      <c r="M11" s="85">
        <v>52359.6</v>
      </c>
      <c r="N11" s="85">
        <v>52359.6</v>
      </c>
      <c r="O11" s="85">
        <v>52359.6</v>
      </c>
      <c r="P11" s="85">
        <v>54977.58</v>
      </c>
      <c r="Q11" s="85">
        <v>52359.6</v>
      </c>
    </row>
    <row r="12" spans="1:17" x14ac:dyDescent="0.25">
      <c r="B12" s="35" t="s">
        <v>150</v>
      </c>
      <c r="C12" s="89">
        <v>19950</v>
      </c>
      <c r="D12" s="85">
        <v>19950</v>
      </c>
      <c r="E12" s="85">
        <v>19950</v>
      </c>
      <c r="F12" s="85">
        <v>19950</v>
      </c>
      <c r="G12" s="85">
        <v>20740.02</v>
      </c>
      <c r="H12" s="85">
        <v>20740.02</v>
      </c>
      <c r="I12" s="85">
        <v>19950</v>
      </c>
      <c r="J12" s="85">
        <v>19950</v>
      </c>
      <c r="K12" s="85">
        <v>20947.5</v>
      </c>
      <c r="L12" s="85">
        <v>20947.5</v>
      </c>
      <c r="M12" s="85">
        <v>20748</v>
      </c>
      <c r="N12" s="85">
        <v>20748</v>
      </c>
      <c r="O12" s="85">
        <v>20748</v>
      </c>
      <c r="P12" s="85">
        <v>21785.4</v>
      </c>
      <c r="Q12" s="85">
        <v>20748</v>
      </c>
    </row>
    <row r="13" spans="1:17" x14ac:dyDescent="0.25">
      <c r="B13" s="32" t="s">
        <v>151</v>
      </c>
      <c r="C13" s="89">
        <v>14936</v>
      </c>
      <c r="D13" s="85">
        <v>14936</v>
      </c>
      <c r="E13" s="85">
        <v>14936</v>
      </c>
      <c r="F13" s="85">
        <v>16429</v>
      </c>
      <c r="G13" s="85">
        <v>16118.931</v>
      </c>
      <c r="H13" s="85">
        <v>16118.931</v>
      </c>
      <c r="I13" s="85">
        <v>14936</v>
      </c>
      <c r="J13" s="85">
        <v>16429.599999999999</v>
      </c>
      <c r="K13" s="85">
        <v>16429.599999999999</v>
      </c>
      <c r="L13" s="85">
        <v>16429.599999999999</v>
      </c>
      <c r="M13" s="85">
        <v>17923</v>
      </c>
      <c r="N13" s="85">
        <v>17923</v>
      </c>
      <c r="O13" s="85">
        <v>17923</v>
      </c>
      <c r="P13" s="85">
        <v>18819.150000000001</v>
      </c>
      <c r="Q13" s="85">
        <v>17923</v>
      </c>
    </row>
    <row r="14" spans="1:17" x14ac:dyDescent="0.25">
      <c r="B14" s="32" t="s">
        <v>153</v>
      </c>
      <c r="C14" s="89">
        <v>10661</v>
      </c>
      <c r="D14" s="85">
        <v>10660</v>
      </c>
      <c r="E14" s="85">
        <v>10661</v>
      </c>
      <c r="F14" s="85">
        <v>10128</v>
      </c>
      <c r="G14" s="85">
        <v>10238.824000000001</v>
      </c>
      <c r="H14" s="85">
        <v>10238.824000000001</v>
      </c>
      <c r="I14" s="85">
        <v>10661</v>
      </c>
      <c r="J14" s="85">
        <v>8262.07</v>
      </c>
      <c r="K14" s="85">
        <v>12406.934000000001</v>
      </c>
      <c r="L14" s="85"/>
      <c r="M14" s="85">
        <v>0</v>
      </c>
      <c r="N14" s="85">
        <v>0</v>
      </c>
      <c r="O14" s="85">
        <v>0</v>
      </c>
      <c r="P14" s="85">
        <v>0</v>
      </c>
      <c r="Q14" s="85">
        <v>0</v>
      </c>
    </row>
    <row r="15" spans="1:17" x14ac:dyDescent="0.25">
      <c r="B15" s="32" t="s">
        <v>208</v>
      </c>
      <c r="C15" s="89">
        <v>10531</v>
      </c>
      <c r="D15" s="85">
        <v>10531</v>
      </c>
      <c r="E15" s="85">
        <v>16131</v>
      </c>
      <c r="F15" s="85">
        <v>16657</v>
      </c>
      <c r="G15" s="85">
        <v>16769.788</v>
      </c>
      <c r="H15" s="85">
        <v>16769.788</v>
      </c>
      <c r="I15" s="85">
        <v>16131</v>
      </c>
      <c r="J15" s="85">
        <v>16131</v>
      </c>
      <c r="K15" s="85">
        <v>16131</v>
      </c>
      <c r="L15" s="85">
        <v>16131</v>
      </c>
      <c r="M15" s="85">
        <v>9040.1540000000005</v>
      </c>
      <c r="N15" s="85">
        <v>9040.1540000000005</v>
      </c>
      <c r="O15" s="85">
        <v>9040.1540000000005</v>
      </c>
      <c r="P15" s="85">
        <v>8588.1460000000006</v>
      </c>
      <c r="Q15" s="85">
        <v>9040.1540000000005</v>
      </c>
    </row>
    <row r="16" spans="1:17" x14ac:dyDescent="0.25">
      <c r="B16" s="35" t="s">
        <v>152</v>
      </c>
      <c r="C16" s="89">
        <v>9224</v>
      </c>
      <c r="D16" s="85">
        <v>9224</v>
      </c>
      <c r="E16" s="85">
        <v>9224</v>
      </c>
      <c r="F16" s="85">
        <v>9685</v>
      </c>
      <c r="G16" s="85">
        <v>40153.51</v>
      </c>
      <c r="H16" s="85">
        <v>40153.51</v>
      </c>
      <c r="I16" s="85">
        <v>38624</v>
      </c>
      <c r="J16" s="85">
        <v>40555.200000000004</v>
      </c>
      <c r="K16" s="85">
        <v>42486.400000000001</v>
      </c>
      <c r="L16" s="85">
        <v>42486.400000000001</v>
      </c>
      <c r="M16" s="85">
        <v>44240.224000000002</v>
      </c>
      <c r="N16" s="85">
        <v>44240.224000000002</v>
      </c>
      <c r="O16" s="85">
        <v>44240.224000000002</v>
      </c>
      <c r="P16" s="85">
        <v>48664.245999999999</v>
      </c>
      <c r="Q16" s="85">
        <v>44240.224000000002</v>
      </c>
    </row>
    <row r="17" spans="2:17" x14ac:dyDescent="0.25">
      <c r="B17" s="35" t="s">
        <v>154</v>
      </c>
      <c r="C17" s="89">
        <v>6663</v>
      </c>
      <c r="D17" s="85">
        <v>6663</v>
      </c>
      <c r="E17" s="85">
        <v>6663</v>
      </c>
      <c r="F17" s="85">
        <v>6432</v>
      </c>
      <c r="G17" s="85">
        <v>6926.8550000000005</v>
      </c>
      <c r="H17" s="85">
        <v>4926.8550000000005</v>
      </c>
      <c r="I17" s="85">
        <v>8663</v>
      </c>
      <c r="J17" s="85">
        <v>8663</v>
      </c>
      <c r="K17" s="85">
        <v>6663</v>
      </c>
      <c r="L17" s="85">
        <v>6663</v>
      </c>
      <c r="M17" s="85">
        <v>7780</v>
      </c>
      <c r="N17" s="85">
        <v>7780</v>
      </c>
      <c r="O17" s="85">
        <v>7780</v>
      </c>
      <c r="P17" s="85">
        <v>8091.9170000000004</v>
      </c>
      <c r="Q17" s="85">
        <v>7780</v>
      </c>
    </row>
    <row r="18" spans="2:17" ht="15.75" thickBot="1" x14ac:dyDescent="0.3">
      <c r="B18" s="35" t="s">
        <v>179</v>
      </c>
      <c r="C18" s="128">
        <v>0</v>
      </c>
      <c r="D18" s="86">
        <v>0</v>
      </c>
      <c r="E18" s="86">
        <v>685</v>
      </c>
      <c r="F18" s="86">
        <v>641</v>
      </c>
      <c r="G18" s="86">
        <v>641</v>
      </c>
      <c r="H18" s="86">
        <v>641</v>
      </c>
      <c r="I18" s="86">
        <v>641</v>
      </c>
      <c r="J18" s="86">
        <v>641</v>
      </c>
      <c r="K18" s="86">
        <v>641</v>
      </c>
      <c r="L18" s="86">
        <v>641</v>
      </c>
      <c r="M18" s="176">
        <v>6250</v>
      </c>
      <c r="N18" s="86">
        <v>6250</v>
      </c>
      <c r="O18" s="86">
        <v>6250</v>
      </c>
      <c r="P18" s="86">
        <v>6562.5</v>
      </c>
      <c r="Q18" s="86">
        <v>6250</v>
      </c>
    </row>
    <row r="19" spans="2:17" ht="15.75" thickBot="1" x14ac:dyDescent="0.3">
      <c r="B19" s="61" t="s">
        <v>51</v>
      </c>
      <c r="C19" s="67">
        <f t="shared" ref="C19:O19" si="0">SUM(C5:C18)</f>
        <v>355737</v>
      </c>
      <c r="D19" s="41">
        <f t="shared" si="0"/>
        <v>355736</v>
      </c>
      <c r="E19" s="41">
        <f t="shared" si="0"/>
        <v>406182</v>
      </c>
      <c r="F19" s="41">
        <f t="shared" si="0"/>
        <v>418902</v>
      </c>
      <c r="G19" s="41">
        <f t="shared" si="0"/>
        <v>474276.72400000005</v>
      </c>
      <c r="H19" s="41">
        <f t="shared" si="0"/>
        <v>472276.72400000005</v>
      </c>
      <c r="I19" s="41">
        <f t="shared" si="0"/>
        <v>484445</v>
      </c>
      <c r="J19" s="41">
        <f t="shared" si="0"/>
        <v>512381.17</v>
      </c>
      <c r="K19" s="41">
        <f t="shared" si="0"/>
        <v>515273.08400000003</v>
      </c>
      <c r="L19" s="41">
        <f t="shared" si="0"/>
        <v>502866.15</v>
      </c>
      <c r="M19" s="41">
        <f t="shared" si="0"/>
        <v>513053.13199999998</v>
      </c>
      <c r="N19" s="41">
        <f t="shared" si="0"/>
        <v>513053.13199999998</v>
      </c>
      <c r="O19" s="41">
        <f t="shared" si="0"/>
        <v>513053.13199999998</v>
      </c>
      <c r="P19" s="41">
        <f t="shared" ref="P19:Q19" si="1">SUM(P5:P18)</f>
        <v>532323.39300000004</v>
      </c>
      <c r="Q19" s="41">
        <f t="shared" si="1"/>
        <v>512753.13199999998</v>
      </c>
    </row>
    <row r="21" spans="2:17" x14ac:dyDescent="0.25">
      <c r="B21" s="6" t="s">
        <v>242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</row>
    <row r="22" spans="2:17" x14ac:dyDescent="0.25">
      <c r="B22" s="6" t="s">
        <v>241</v>
      </c>
      <c r="C22" s="24"/>
      <c r="D22" s="24"/>
      <c r="E22" s="24"/>
      <c r="F22" s="24"/>
      <c r="G22" s="24"/>
      <c r="H22" s="24"/>
      <c r="I22" s="24"/>
      <c r="J22" s="193"/>
      <c r="K22" s="193"/>
      <c r="L22" s="193"/>
      <c r="M22" s="193"/>
    </row>
    <row r="23" spans="2:17" x14ac:dyDescent="0.25"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</row>
    <row r="24" spans="2:17" x14ac:dyDescent="0.25">
      <c r="B24" t="s">
        <v>272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2:17" x14ac:dyDescent="0.25"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  <row r="26" spans="2:17" x14ac:dyDescent="0.25"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2:17" x14ac:dyDescent="0.25"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</row>
  </sheetData>
  <mergeCells count="1">
    <mergeCell ref="J22:M22"/>
  </mergeCells>
  <pageMargins left="0.51181102362204722" right="0.51181102362204722" top="0.59055118110236227" bottom="0.59055118110236227" header="0.31496062992125984" footer="0.31496062992125984"/>
  <pageSetup paperSize="9" scale="46" fitToHeight="0" orientation="landscape" r:id="rId1"/>
  <headerFooter>
    <oddFooter>&amp;C&amp;A&amp;RStránka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34998626667073579"/>
    <pageSetUpPr fitToPage="1"/>
  </sheetPr>
  <dimension ref="A1:Q9"/>
  <sheetViews>
    <sheetView zoomScalePageLayoutView="80" workbookViewId="0">
      <pane xSplit="2" ySplit="4" topLeftCell="H5" activePane="bottomRight" state="frozen"/>
      <selection pane="topRight" activeCell="C1" sqref="C1"/>
      <selection pane="bottomLeft" activeCell="A5" sqref="A5"/>
      <selection pane="bottomRight" activeCell="Q6" sqref="Q6"/>
    </sheetView>
  </sheetViews>
  <sheetFormatPr defaultRowHeight="15" x14ac:dyDescent="0.25"/>
  <cols>
    <col min="1" max="1" width="1.7109375" style="5" customWidth="1"/>
    <col min="2" max="2" width="59.7109375" customWidth="1"/>
    <col min="3" max="17" width="17.7109375" customWidth="1"/>
  </cols>
  <sheetData>
    <row r="1" spans="1:17" ht="18.75" x14ac:dyDescent="0.3">
      <c r="A1" s="9"/>
      <c r="B1" s="8" t="s">
        <v>263</v>
      </c>
      <c r="C1" s="8"/>
    </row>
    <row r="2" spans="1:17" ht="9.9499999999999993" customHeight="1" x14ac:dyDescent="0.3">
      <c r="A2" s="9"/>
      <c r="B2" s="8"/>
      <c r="C2" s="8"/>
    </row>
    <row r="3" spans="1:17" ht="15.75" thickBot="1" x14ac:dyDescent="0.3">
      <c r="G3" s="87"/>
      <c r="H3" s="87"/>
      <c r="I3" s="87"/>
    </row>
    <row r="4" spans="1:17" ht="48" customHeight="1" thickBot="1" x14ac:dyDescent="0.3">
      <c r="B4" s="132" t="s">
        <v>167</v>
      </c>
      <c r="C4" s="75" t="str">
        <f>+'III. F Souhrn'!D4</f>
        <v>Fixace                        dle UV 
č. 309/2018</v>
      </c>
      <c r="D4" s="38" t="s">
        <v>212</v>
      </c>
      <c r="E4" s="38" t="s">
        <v>213</v>
      </c>
      <c r="F4" s="38" t="s">
        <v>258</v>
      </c>
      <c r="G4" s="38" t="s">
        <v>215</v>
      </c>
      <c r="H4" s="38" t="s">
        <v>259</v>
      </c>
      <c r="I4" s="38" t="s">
        <v>217</v>
      </c>
      <c r="J4" s="70" t="s">
        <v>232</v>
      </c>
      <c r="K4" s="111" t="s">
        <v>219</v>
      </c>
      <c r="L4" s="111" t="s">
        <v>235</v>
      </c>
      <c r="M4" s="111" t="s">
        <v>236</v>
      </c>
      <c r="N4" s="70" t="s">
        <v>247</v>
      </c>
      <c r="O4" s="111" t="s">
        <v>248</v>
      </c>
      <c r="P4" s="70" t="s">
        <v>264</v>
      </c>
      <c r="Q4" s="111" t="s">
        <v>265</v>
      </c>
    </row>
    <row r="5" spans="1:17" ht="15.75" thickBot="1" x14ac:dyDescent="0.3">
      <c r="B5" s="74" t="s">
        <v>144</v>
      </c>
      <c r="C5" s="46">
        <v>50000</v>
      </c>
      <c r="D5" s="113">
        <v>50000</v>
      </c>
      <c r="E5" s="113">
        <v>50000</v>
      </c>
      <c r="F5" s="113">
        <v>50000</v>
      </c>
      <c r="G5" s="113">
        <v>55000</v>
      </c>
      <c r="H5" s="113">
        <v>55000</v>
      </c>
      <c r="I5" s="113">
        <v>93906.6</v>
      </c>
      <c r="J5" s="113">
        <v>93906.6</v>
      </c>
      <c r="K5" s="113">
        <v>97662.864000000001</v>
      </c>
      <c r="L5" s="113">
        <v>97662.864000000001</v>
      </c>
      <c r="M5" s="113">
        <v>97662.864000000001</v>
      </c>
      <c r="N5" s="178">
        <v>97662.864000000001</v>
      </c>
      <c r="O5" s="113">
        <v>87896.577999999994</v>
      </c>
      <c r="P5" s="178">
        <v>87896.577999999994</v>
      </c>
      <c r="Q5" s="113">
        <v>91412.441000000006</v>
      </c>
    </row>
    <row r="6" spans="1:17" ht="15.75" thickBot="1" x14ac:dyDescent="0.3">
      <c r="B6" s="61" t="s">
        <v>51</v>
      </c>
      <c r="C6" s="40">
        <v>50000</v>
      </c>
      <c r="D6" s="41">
        <f>SUM(D5)</f>
        <v>50000</v>
      </c>
      <c r="E6" s="41">
        <f>SUM(E5)</f>
        <v>50000</v>
      </c>
      <c r="F6" s="41">
        <f t="shared" ref="F6:G6" si="0">SUM(F5)</f>
        <v>50000</v>
      </c>
      <c r="G6" s="41">
        <f t="shared" si="0"/>
        <v>55000</v>
      </c>
      <c r="H6" s="41">
        <f>SUM(H5)</f>
        <v>55000</v>
      </c>
      <c r="I6" s="41">
        <f>SUM(I5)</f>
        <v>93906.6</v>
      </c>
      <c r="J6" s="41">
        <f t="shared" ref="J6:O6" si="1">SUM(J5)</f>
        <v>93906.6</v>
      </c>
      <c r="K6" s="41">
        <f t="shared" si="1"/>
        <v>97662.864000000001</v>
      </c>
      <c r="L6" s="41">
        <f t="shared" si="1"/>
        <v>97662.864000000001</v>
      </c>
      <c r="M6" s="41">
        <f t="shared" si="1"/>
        <v>97662.864000000001</v>
      </c>
      <c r="N6" s="41">
        <f t="shared" si="1"/>
        <v>97662.864000000001</v>
      </c>
      <c r="O6" s="41">
        <f t="shared" si="1"/>
        <v>87896.577999999994</v>
      </c>
      <c r="P6" s="41">
        <f t="shared" ref="P6:Q6" si="2">SUM(P5)</f>
        <v>87896.577999999994</v>
      </c>
      <c r="Q6" s="41">
        <f t="shared" si="2"/>
        <v>91412.441000000006</v>
      </c>
    </row>
    <row r="9" spans="1:17" x14ac:dyDescent="0.25">
      <c r="J9" s="193"/>
      <c r="K9" s="193"/>
      <c r="L9" s="193"/>
      <c r="M9" s="193"/>
    </row>
  </sheetData>
  <mergeCells count="1">
    <mergeCell ref="J9:M9"/>
  </mergeCells>
  <pageMargins left="0.51181102362204722" right="0.51181102362204722" top="0.59055118110236227" bottom="0.59055118110236227" header="0.31496062992125984" footer="0.31496062992125984"/>
  <pageSetup paperSize="9" scale="46" fitToHeight="0" orientation="landscape" r:id="rId1"/>
  <headerFooter>
    <oddFooter>&amp;C&amp;A&amp;RStránka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34998626667073579"/>
    <pageSetUpPr fitToPage="1"/>
  </sheetPr>
  <dimension ref="A1:Q29"/>
  <sheetViews>
    <sheetView zoomScalePageLayoutView="80" workbookViewId="0">
      <pane xSplit="2" ySplit="4" topLeftCell="F5" activePane="bottomRight" state="frozen"/>
      <selection pane="topRight" activeCell="C1" sqref="C1"/>
      <selection pane="bottomLeft" activeCell="A5" sqref="A5"/>
      <selection pane="bottomRight" activeCell="B31" sqref="B31"/>
    </sheetView>
  </sheetViews>
  <sheetFormatPr defaultRowHeight="15" x14ac:dyDescent="0.25"/>
  <cols>
    <col min="1" max="1" width="1.7109375" style="5" customWidth="1"/>
    <col min="2" max="2" width="59.7109375" customWidth="1"/>
    <col min="3" max="17" width="17.7109375" customWidth="1"/>
  </cols>
  <sheetData>
    <row r="1" spans="1:17" ht="18.75" x14ac:dyDescent="0.3">
      <c r="A1" s="9"/>
      <c r="B1" s="8" t="s">
        <v>263</v>
      </c>
      <c r="C1" s="8"/>
    </row>
    <row r="2" spans="1:17" ht="9.9499999999999993" customHeight="1" x14ac:dyDescent="0.3">
      <c r="A2" s="9"/>
      <c r="B2" s="8"/>
      <c r="C2" s="8"/>
    </row>
    <row r="3" spans="1:17" ht="15.75" thickBot="1" x14ac:dyDescent="0.3">
      <c r="G3" s="87"/>
      <c r="H3" s="87"/>
      <c r="I3" s="87"/>
    </row>
    <row r="4" spans="1:17" ht="48" customHeight="1" thickBot="1" x14ac:dyDescent="0.3">
      <c r="B4" s="132" t="s">
        <v>168</v>
      </c>
      <c r="C4" s="75" t="str">
        <f>+'III. F Souhrn'!D4</f>
        <v>Fixace                        dle UV 
č. 309/2018</v>
      </c>
      <c r="D4" s="38" t="s">
        <v>212</v>
      </c>
      <c r="E4" s="70" t="s">
        <v>226</v>
      </c>
      <c r="F4" s="111" t="s">
        <v>228</v>
      </c>
      <c r="G4" s="111" t="s">
        <v>227</v>
      </c>
      <c r="H4" s="111" t="s">
        <v>230</v>
      </c>
      <c r="I4" s="111" t="s">
        <v>217</v>
      </c>
      <c r="J4" s="70" t="s">
        <v>232</v>
      </c>
      <c r="K4" s="70" t="s">
        <v>219</v>
      </c>
      <c r="L4" s="70" t="s">
        <v>235</v>
      </c>
      <c r="M4" s="70" t="s">
        <v>236</v>
      </c>
      <c r="N4" s="114" t="s">
        <v>247</v>
      </c>
      <c r="O4" s="38" t="s">
        <v>248</v>
      </c>
      <c r="P4" s="114" t="s">
        <v>264</v>
      </c>
      <c r="Q4" s="38" t="s">
        <v>265</v>
      </c>
    </row>
    <row r="5" spans="1:17" x14ac:dyDescent="0.25">
      <c r="B5" s="92" t="s">
        <v>289</v>
      </c>
      <c r="C5" s="88">
        <v>96059</v>
      </c>
      <c r="D5" s="84">
        <v>96059</v>
      </c>
      <c r="E5" s="119">
        <v>107380</v>
      </c>
      <c r="F5" s="84">
        <v>107380</v>
      </c>
      <c r="G5" s="119">
        <v>114859</v>
      </c>
      <c r="H5" s="84">
        <v>114859</v>
      </c>
      <c r="I5" s="119">
        <v>119149</v>
      </c>
      <c r="J5" s="84">
        <v>119149</v>
      </c>
      <c r="K5" s="84">
        <v>124883</v>
      </c>
      <c r="L5" s="84">
        <v>124883</v>
      </c>
      <c r="M5" s="167">
        <v>124889</v>
      </c>
      <c r="N5" s="84">
        <v>124889</v>
      </c>
      <c r="O5" s="84">
        <v>114826.14</v>
      </c>
      <c r="P5" s="84">
        <v>114826</v>
      </c>
      <c r="Q5" s="84">
        <v>0</v>
      </c>
    </row>
    <row r="6" spans="1:17" x14ac:dyDescent="0.25">
      <c r="B6" s="71" t="s">
        <v>298</v>
      </c>
      <c r="C6" s="196">
        <v>0</v>
      </c>
      <c r="D6" s="197">
        <v>0</v>
      </c>
      <c r="E6" s="119">
        <v>0</v>
      </c>
      <c r="F6" s="197">
        <v>0</v>
      </c>
      <c r="G6" s="119">
        <v>0</v>
      </c>
      <c r="H6" s="197">
        <v>0</v>
      </c>
      <c r="I6" s="119">
        <v>0</v>
      </c>
      <c r="J6" s="197">
        <v>0</v>
      </c>
      <c r="K6" s="197">
        <v>0</v>
      </c>
      <c r="L6" s="197">
        <v>0</v>
      </c>
      <c r="M6" s="198">
        <v>0</v>
      </c>
      <c r="N6" s="197">
        <v>0</v>
      </c>
      <c r="O6" s="197">
        <v>0</v>
      </c>
      <c r="P6" s="197">
        <v>0</v>
      </c>
      <c r="Q6" s="197">
        <v>149744</v>
      </c>
    </row>
    <row r="7" spans="1:17" x14ac:dyDescent="0.25">
      <c r="B7" s="42" t="s">
        <v>105</v>
      </c>
      <c r="C7" s="89">
        <v>85334</v>
      </c>
      <c r="D7" s="85">
        <v>85334</v>
      </c>
      <c r="E7" s="120">
        <v>102422</v>
      </c>
      <c r="F7" s="85">
        <v>102422</v>
      </c>
      <c r="G7" s="120">
        <v>108885</v>
      </c>
      <c r="H7" s="85">
        <v>108885</v>
      </c>
      <c r="I7" s="120">
        <v>112592</v>
      </c>
      <c r="J7" s="85">
        <v>112592</v>
      </c>
      <c r="K7" s="85">
        <v>117548</v>
      </c>
      <c r="L7" s="85">
        <v>117548</v>
      </c>
      <c r="M7" s="149">
        <v>117552</v>
      </c>
      <c r="N7" s="85">
        <v>117552</v>
      </c>
      <c r="O7" s="85">
        <v>104030.327</v>
      </c>
      <c r="P7" s="85">
        <v>104030</v>
      </c>
      <c r="Q7" s="85">
        <v>105963</v>
      </c>
    </row>
    <row r="8" spans="1:17" x14ac:dyDescent="0.25">
      <c r="B8" s="42" t="s">
        <v>106</v>
      </c>
      <c r="C8" s="89">
        <v>75079</v>
      </c>
      <c r="D8" s="85">
        <v>75079</v>
      </c>
      <c r="E8" s="120">
        <v>77265</v>
      </c>
      <c r="F8" s="85">
        <v>77265</v>
      </c>
      <c r="G8" s="120">
        <v>82994</v>
      </c>
      <c r="H8" s="85">
        <v>82994</v>
      </c>
      <c r="I8" s="120">
        <v>86280</v>
      </c>
      <c r="J8" s="85">
        <v>86280</v>
      </c>
      <c r="K8" s="85">
        <v>90672</v>
      </c>
      <c r="L8" s="85">
        <v>90672</v>
      </c>
      <c r="M8" s="149">
        <v>90676</v>
      </c>
      <c r="N8" s="85">
        <v>90676</v>
      </c>
      <c r="O8" s="85">
        <v>82069.726999999999</v>
      </c>
      <c r="P8" s="85">
        <v>82070</v>
      </c>
      <c r="Q8" s="85">
        <v>87163</v>
      </c>
    </row>
    <row r="9" spans="1:17" x14ac:dyDescent="0.25">
      <c r="B9" s="195" t="s">
        <v>101</v>
      </c>
      <c r="C9" s="89">
        <v>24885</v>
      </c>
      <c r="D9" s="85">
        <v>24885</v>
      </c>
      <c r="E9" s="120">
        <v>24557</v>
      </c>
      <c r="F9" s="85">
        <v>24557</v>
      </c>
      <c r="G9" s="120">
        <v>25380</v>
      </c>
      <c r="H9" s="85">
        <v>25380</v>
      </c>
      <c r="I9" s="120">
        <v>27422</v>
      </c>
      <c r="J9" s="85">
        <v>27422</v>
      </c>
      <c r="K9" s="85">
        <v>28818</v>
      </c>
      <c r="L9" s="85">
        <v>28818</v>
      </c>
      <c r="M9" s="149">
        <v>28655</v>
      </c>
      <c r="N9" s="85">
        <v>28655</v>
      </c>
      <c r="O9" s="85">
        <v>25997.387999999999</v>
      </c>
      <c r="P9" s="85">
        <v>25997</v>
      </c>
      <c r="Q9" s="85">
        <v>27664</v>
      </c>
    </row>
    <row r="10" spans="1:17" x14ac:dyDescent="0.25">
      <c r="B10" s="195" t="s">
        <v>288</v>
      </c>
      <c r="C10" s="89">
        <v>18451</v>
      </c>
      <c r="D10" s="85">
        <v>18451</v>
      </c>
      <c r="E10" s="120">
        <v>18325</v>
      </c>
      <c r="F10" s="85">
        <v>18325</v>
      </c>
      <c r="G10" s="120">
        <v>18940</v>
      </c>
      <c r="H10" s="85">
        <v>18940</v>
      </c>
      <c r="I10" s="120">
        <v>19459</v>
      </c>
      <c r="J10" s="85">
        <v>19459</v>
      </c>
      <c r="K10" s="85">
        <v>20119</v>
      </c>
      <c r="L10" s="85">
        <v>20119</v>
      </c>
      <c r="M10" s="149">
        <v>20004</v>
      </c>
      <c r="N10" s="85">
        <v>20004</v>
      </c>
      <c r="O10" s="85">
        <v>18148.766</v>
      </c>
      <c r="P10" s="85">
        <v>18149</v>
      </c>
      <c r="Q10" s="85">
        <v>0</v>
      </c>
    </row>
    <row r="11" spans="1:17" x14ac:dyDescent="0.25">
      <c r="B11" s="195" t="s">
        <v>93</v>
      </c>
      <c r="C11" s="89">
        <v>15835</v>
      </c>
      <c r="D11" s="85">
        <v>15835</v>
      </c>
      <c r="E11" s="120">
        <v>16628</v>
      </c>
      <c r="F11" s="85">
        <v>16628</v>
      </c>
      <c r="G11" s="120">
        <v>17186</v>
      </c>
      <c r="H11" s="85">
        <v>17186</v>
      </c>
      <c r="I11" s="120">
        <v>17657</v>
      </c>
      <c r="J11" s="85">
        <v>17657</v>
      </c>
      <c r="K11" s="85">
        <v>18256</v>
      </c>
      <c r="L11" s="85">
        <v>18256</v>
      </c>
      <c r="M11" s="149">
        <v>18152</v>
      </c>
      <c r="N11" s="85">
        <v>18152</v>
      </c>
      <c r="O11" s="85">
        <v>16468.120999999999</v>
      </c>
      <c r="P11" s="85">
        <v>16468</v>
      </c>
      <c r="Q11" s="85">
        <v>17485</v>
      </c>
    </row>
    <row r="12" spans="1:17" x14ac:dyDescent="0.25">
      <c r="B12" s="195" t="s">
        <v>290</v>
      </c>
      <c r="C12" s="89">
        <v>14755</v>
      </c>
      <c r="D12" s="85">
        <v>14755</v>
      </c>
      <c r="E12" s="120">
        <v>15494</v>
      </c>
      <c r="F12" s="85">
        <v>15494</v>
      </c>
      <c r="G12" s="120">
        <v>15384</v>
      </c>
      <c r="H12" s="85">
        <v>15384</v>
      </c>
      <c r="I12" s="120">
        <v>15604</v>
      </c>
      <c r="J12" s="85">
        <v>15604</v>
      </c>
      <c r="K12" s="85">
        <v>16133.76</v>
      </c>
      <c r="L12" s="85">
        <v>16133.76</v>
      </c>
      <c r="M12" s="149">
        <v>16090</v>
      </c>
      <c r="N12" s="85">
        <v>16090</v>
      </c>
      <c r="O12" s="85">
        <v>14580.325000000001</v>
      </c>
      <c r="P12" s="85">
        <v>14580</v>
      </c>
      <c r="Q12" s="85">
        <v>0</v>
      </c>
    </row>
    <row r="13" spans="1:17" x14ac:dyDescent="0.25">
      <c r="B13" s="195" t="s">
        <v>99</v>
      </c>
      <c r="C13" s="89">
        <v>13392</v>
      </c>
      <c r="D13" s="85">
        <v>13392</v>
      </c>
      <c r="E13" s="120">
        <v>14063</v>
      </c>
      <c r="F13" s="85">
        <v>14063</v>
      </c>
      <c r="G13" s="120">
        <v>13963</v>
      </c>
      <c r="H13" s="85">
        <v>13963</v>
      </c>
      <c r="I13" s="120">
        <v>41133</v>
      </c>
      <c r="J13" s="85">
        <v>41133</v>
      </c>
      <c r="K13" s="85">
        <v>41640</v>
      </c>
      <c r="L13" s="85">
        <v>41640</v>
      </c>
      <c r="M13" s="149">
        <v>41597</v>
      </c>
      <c r="N13" s="85">
        <v>41597</v>
      </c>
      <c r="O13" s="85">
        <v>40152.665999999997</v>
      </c>
      <c r="P13" s="85">
        <v>40153</v>
      </c>
      <c r="Q13" s="85">
        <v>41087</v>
      </c>
    </row>
    <row r="14" spans="1:17" x14ac:dyDescent="0.25">
      <c r="B14" s="195" t="s">
        <v>102</v>
      </c>
      <c r="C14" s="89">
        <v>12589</v>
      </c>
      <c r="D14" s="85">
        <v>12589</v>
      </c>
      <c r="E14" s="120">
        <v>13220</v>
      </c>
      <c r="F14" s="85">
        <v>13220</v>
      </c>
      <c r="G14" s="120">
        <v>13663</v>
      </c>
      <c r="H14" s="85">
        <v>13663</v>
      </c>
      <c r="I14" s="120">
        <v>14762</v>
      </c>
      <c r="J14" s="85">
        <v>14762</v>
      </c>
      <c r="K14" s="85">
        <v>15513</v>
      </c>
      <c r="L14" s="85">
        <v>15513</v>
      </c>
      <c r="M14" s="149">
        <v>15708</v>
      </c>
      <c r="N14" s="85">
        <v>15708</v>
      </c>
      <c r="O14" s="85">
        <v>14147.624</v>
      </c>
      <c r="P14" s="85">
        <v>14148</v>
      </c>
      <c r="Q14" s="85">
        <v>15220</v>
      </c>
    </row>
    <row r="15" spans="1:17" x14ac:dyDescent="0.25">
      <c r="B15" s="195" t="s">
        <v>104</v>
      </c>
      <c r="C15" s="89">
        <v>12498</v>
      </c>
      <c r="D15" s="85">
        <v>12498</v>
      </c>
      <c r="E15" s="120">
        <v>13124</v>
      </c>
      <c r="F15" s="85">
        <v>13124</v>
      </c>
      <c r="G15" s="120">
        <v>14871</v>
      </c>
      <c r="H15" s="85">
        <v>14871</v>
      </c>
      <c r="I15" s="120">
        <v>15776</v>
      </c>
      <c r="J15" s="85">
        <v>15776</v>
      </c>
      <c r="K15" s="85">
        <v>16249</v>
      </c>
      <c r="L15" s="85">
        <v>16249</v>
      </c>
      <c r="M15" s="149">
        <v>16208</v>
      </c>
      <c r="N15" s="85">
        <v>16208</v>
      </c>
      <c r="O15" s="85">
        <v>14860.687</v>
      </c>
      <c r="P15" s="85">
        <v>14861</v>
      </c>
      <c r="Q15" s="85">
        <v>15273</v>
      </c>
    </row>
    <row r="16" spans="1:17" x14ac:dyDescent="0.25">
      <c r="B16" s="195" t="s">
        <v>107</v>
      </c>
      <c r="C16" s="89">
        <v>12238</v>
      </c>
      <c r="D16" s="85">
        <v>12238</v>
      </c>
      <c r="E16" s="120">
        <v>12851</v>
      </c>
      <c r="F16" s="85">
        <v>12851</v>
      </c>
      <c r="G16" s="120">
        <v>13282</v>
      </c>
      <c r="H16" s="85">
        <v>13282</v>
      </c>
      <c r="I16" s="120">
        <v>13646</v>
      </c>
      <c r="J16" s="85">
        <v>13646</v>
      </c>
      <c r="K16" s="85">
        <v>14109</v>
      </c>
      <c r="L16" s="85">
        <v>14109</v>
      </c>
      <c r="M16" s="149">
        <v>14286</v>
      </c>
      <c r="N16" s="85">
        <v>14286</v>
      </c>
      <c r="O16" s="85">
        <v>12865.402</v>
      </c>
      <c r="P16" s="85">
        <v>12865</v>
      </c>
      <c r="Q16" s="85">
        <v>13719</v>
      </c>
    </row>
    <row r="17" spans="2:17" x14ac:dyDescent="0.25">
      <c r="B17" s="195" t="s">
        <v>103</v>
      </c>
      <c r="C17" s="89">
        <v>11127</v>
      </c>
      <c r="D17" s="85">
        <v>11127</v>
      </c>
      <c r="E17" s="120">
        <v>11684</v>
      </c>
      <c r="F17" s="85">
        <v>11684</v>
      </c>
      <c r="G17" s="120">
        <v>12076</v>
      </c>
      <c r="H17" s="85">
        <v>12076</v>
      </c>
      <c r="I17" s="120">
        <v>12408</v>
      </c>
      <c r="J17" s="85">
        <v>12408</v>
      </c>
      <c r="K17" s="85">
        <v>12829</v>
      </c>
      <c r="L17" s="85">
        <v>12829</v>
      </c>
      <c r="M17" s="149">
        <v>12793</v>
      </c>
      <c r="N17" s="85">
        <v>12793</v>
      </c>
      <c r="O17" s="85">
        <v>11593.186</v>
      </c>
      <c r="P17" s="85">
        <v>11593</v>
      </c>
      <c r="Q17" s="85">
        <v>12370</v>
      </c>
    </row>
    <row r="18" spans="2:17" x14ac:dyDescent="0.25">
      <c r="B18" s="195" t="s">
        <v>94</v>
      </c>
      <c r="C18" s="89">
        <v>10587</v>
      </c>
      <c r="D18" s="85">
        <v>10587</v>
      </c>
      <c r="E18" s="120">
        <v>11117</v>
      </c>
      <c r="F18" s="85">
        <v>11117</v>
      </c>
      <c r="G18" s="120">
        <v>11038</v>
      </c>
      <c r="H18" s="85">
        <v>11038</v>
      </c>
      <c r="I18" s="120">
        <v>11196</v>
      </c>
      <c r="J18" s="85">
        <v>11196</v>
      </c>
      <c r="K18" s="85">
        <v>11386</v>
      </c>
      <c r="L18" s="85">
        <v>11386</v>
      </c>
      <c r="M18" s="149">
        <v>10157</v>
      </c>
      <c r="N18" s="85">
        <v>10157</v>
      </c>
      <c r="O18" s="85">
        <v>9678</v>
      </c>
      <c r="P18" s="85">
        <v>9678</v>
      </c>
      <c r="Q18" s="85">
        <v>9678</v>
      </c>
    </row>
    <row r="19" spans="2:17" x14ac:dyDescent="0.25">
      <c r="B19" s="195" t="s">
        <v>100</v>
      </c>
      <c r="C19" s="89">
        <v>10127</v>
      </c>
      <c r="D19" s="85">
        <v>10127</v>
      </c>
      <c r="E19" s="120">
        <v>10634</v>
      </c>
      <c r="F19" s="85">
        <v>10634</v>
      </c>
      <c r="G19" s="120">
        <v>10559</v>
      </c>
      <c r="H19" s="85">
        <v>10559</v>
      </c>
      <c r="I19" s="120">
        <v>11293</v>
      </c>
      <c r="J19" s="85">
        <v>11293</v>
      </c>
      <c r="K19" s="85">
        <v>11676</v>
      </c>
      <c r="L19" s="85">
        <v>11676</v>
      </c>
      <c r="M19" s="149">
        <v>11643</v>
      </c>
      <c r="N19" s="85">
        <v>11643</v>
      </c>
      <c r="O19" s="85">
        <v>10551.091</v>
      </c>
      <c r="P19" s="85">
        <v>10551</v>
      </c>
      <c r="Q19" s="85">
        <v>11258</v>
      </c>
    </row>
    <row r="20" spans="2:17" x14ac:dyDescent="0.25">
      <c r="B20" s="195" t="s">
        <v>97</v>
      </c>
      <c r="C20" s="89">
        <v>9398</v>
      </c>
      <c r="D20" s="85">
        <v>9398</v>
      </c>
      <c r="E20" s="120">
        <v>9869</v>
      </c>
      <c r="F20" s="85">
        <v>9869</v>
      </c>
      <c r="G20" s="120">
        <v>9799</v>
      </c>
      <c r="H20" s="85">
        <v>9799</v>
      </c>
      <c r="I20" s="120">
        <v>9939</v>
      </c>
      <c r="J20" s="85">
        <v>9939</v>
      </c>
      <c r="K20" s="85">
        <v>9855</v>
      </c>
      <c r="L20" s="85">
        <v>9855</v>
      </c>
      <c r="M20" s="149">
        <v>8052</v>
      </c>
      <c r="N20" s="85">
        <v>8052</v>
      </c>
      <c r="O20" s="85">
        <v>7884</v>
      </c>
      <c r="P20" s="85">
        <v>7884</v>
      </c>
      <c r="Q20" s="85">
        <v>7884</v>
      </c>
    </row>
    <row r="21" spans="2:17" x14ac:dyDescent="0.25">
      <c r="B21" s="195" t="s">
        <v>92</v>
      </c>
      <c r="C21" s="89">
        <v>9057</v>
      </c>
      <c r="D21" s="85">
        <v>9057</v>
      </c>
      <c r="E21" s="120">
        <v>9511</v>
      </c>
      <c r="F21" s="85">
        <v>9511</v>
      </c>
      <c r="G21" s="120">
        <v>9443</v>
      </c>
      <c r="H21" s="85">
        <v>9443</v>
      </c>
      <c r="I21" s="120">
        <v>10099</v>
      </c>
      <c r="J21" s="85">
        <v>10099</v>
      </c>
      <c r="K21" s="85">
        <v>10442</v>
      </c>
      <c r="L21" s="85">
        <v>10442</v>
      </c>
      <c r="M21" s="149">
        <v>10412</v>
      </c>
      <c r="N21" s="85">
        <v>10412</v>
      </c>
      <c r="O21" s="85">
        <v>9435.9189999999999</v>
      </c>
      <c r="P21" s="85">
        <v>9436</v>
      </c>
      <c r="Q21" s="85">
        <v>10068</v>
      </c>
    </row>
    <row r="22" spans="2:17" x14ac:dyDescent="0.25">
      <c r="B22" s="195" t="s">
        <v>95</v>
      </c>
      <c r="C22" s="89">
        <v>7566</v>
      </c>
      <c r="D22" s="85">
        <v>7566</v>
      </c>
      <c r="E22" s="120">
        <v>7945</v>
      </c>
      <c r="F22" s="85">
        <v>7945</v>
      </c>
      <c r="G22" s="120">
        <v>8211</v>
      </c>
      <c r="H22" s="85">
        <v>8211</v>
      </c>
      <c r="I22" s="120">
        <v>8872</v>
      </c>
      <c r="J22" s="85">
        <v>8872</v>
      </c>
      <c r="K22" s="85">
        <v>9324</v>
      </c>
      <c r="L22" s="85">
        <v>9324</v>
      </c>
      <c r="M22" s="149">
        <v>9441</v>
      </c>
      <c r="N22" s="85">
        <v>9441</v>
      </c>
      <c r="O22" s="85">
        <v>8502.9920000000002</v>
      </c>
      <c r="P22" s="85">
        <v>8503</v>
      </c>
      <c r="Q22" s="85">
        <v>9147</v>
      </c>
    </row>
    <row r="23" spans="2:17" x14ac:dyDescent="0.25">
      <c r="B23" s="195" t="s">
        <v>96</v>
      </c>
      <c r="C23" s="89">
        <v>5110</v>
      </c>
      <c r="D23" s="85">
        <v>5110</v>
      </c>
      <c r="E23" s="120">
        <v>5366</v>
      </c>
      <c r="F23" s="85">
        <v>5366</v>
      </c>
      <c r="G23" s="120">
        <v>5328</v>
      </c>
      <c r="H23" s="85">
        <v>5328</v>
      </c>
      <c r="I23" s="120">
        <v>5404</v>
      </c>
      <c r="J23" s="85">
        <v>5404</v>
      </c>
      <c r="K23" s="85">
        <v>5496</v>
      </c>
      <c r="L23" s="85">
        <v>5496</v>
      </c>
      <c r="M23" s="149">
        <v>5480</v>
      </c>
      <c r="N23" s="85">
        <v>5480</v>
      </c>
      <c r="O23" s="85">
        <v>4966.2209999999995</v>
      </c>
      <c r="P23" s="85">
        <v>4966</v>
      </c>
      <c r="Q23" s="85">
        <v>5299</v>
      </c>
    </row>
    <row r="24" spans="2:17" x14ac:dyDescent="0.25">
      <c r="B24" s="195" t="s">
        <v>98</v>
      </c>
      <c r="C24" s="89">
        <v>5056</v>
      </c>
      <c r="D24" s="85">
        <v>5056</v>
      </c>
      <c r="E24" s="120">
        <v>5309</v>
      </c>
      <c r="F24" s="85">
        <v>5309</v>
      </c>
      <c r="G24" s="120">
        <v>5272</v>
      </c>
      <c r="H24" s="85">
        <v>5272</v>
      </c>
      <c r="I24" s="120">
        <v>5347</v>
      </c>
      <c r="J24" s="85">
        <v>5347</v>
      </c>
      <c r="K24" s="85">
        <v>5438</v>
      </c>
      <c r="L24" s="85">
        <v>5438</v>
      </c>
      <c r="M24" s="149">
        <v>4852</v>
      </c>
      <c r="N24" s="85">
        <v>4852</v>
      </c>
      <c r="O24" s="85">
        <v>4623</v>
      </c>
      <c r="P24" s="85">
        <v>4623</v>
      </c>
      <c r="Q24" s="85">
        <v>0</v>
      </c>
    </row>
    <row r="25" spans="2:17" ht="15.75" thickBot="1" x14ac:dyDescent="0.3">
      <c r="B25" s="42" t="s">
        <v>273</v>
      </c>
      <c r="C25" s="128">
        <v>4063</v>
      </c>
      <c r="D25" s="123">
        <v>4063</v>
      </c>
      <c r="E25" s="121">
        <v>4267</v>
      </c>
      <c r="F25" s="86">
        <v>4267</v>
      </c>
      <c r="G25" s="121">
        <v>4236</v>
      </c>
      <c r="H25" s="123">
        <v>4236</v>
      </c>
      <c r="I25" s="121">
        <v>4531</v>
      </c>
      <c r="J25" s="86">
        <v>4531</v>
      </c>
      <c r="K25" s="86">
        <v>4685</v>
      </c>
      <c r="L25" s="86">
        <v>4685</v>
      </c>
      <c r="M25" s="151">
        <v>4180</v>
      </c>
      <c r="N25" s="86">
        <v>4180</v>
      </c>
      <c r="O25" s="86">
        <v>3983</v>
      </c>
      <c r="P25" s="86">
        <v>3983</v>
      </c>
      <c r="Q25" s="86">
        <v>3983</v>
      </c>
    </row>
    <row r="26" spans="2:17" ht="15.75" thickBot="1" x14ac:dyDescent="0.3">
      <c r="B26" s="61" t="s">
        <v>51</v>
      </c>
      <c r="C26" s="67">
        <v>453206</v>
      </c>
      <c r="D26" s="63">
        <f t="shared" ref="D26:O26" si="0">SUM(D5:D25)</f>
        <v>453206</v>
      </c>
      <c r="E26" s="63">
        <f t="shared" si="0"/>
        <v>491031</v>
      </c>
      <c r="F26" s="63">
        <f t="shared" si="0"/>
        <v>491031</v>
      </c>
      <c r="G26" s="122">
        <f t="shared" si="0"/>
        <v>515369</v>
      </c>
      <c r="H26" s="67">
        <f t="shared" si="0"/>
        <v>515369</v>
      </c>
      <c r="I26" s="62">
        <f t="shared" si="0"/>
        <v>562569</v>
      </c>
      <c r="J26" s="63">
        <f t="shared" si="0"/>
        <v>562569</v>
      </c>
      <c r="K26" s="63">
        <f t="shared" si="0"/>
        <v>585071.76</v>
      </c>
      <c r="L26" s="63">
        <f t="shared" si="0"/>
        <v>585071.76</v>
      </c>
      <c r="M26" s="63">
        <f t="shared" si="0"/>
        <v>580827</v>
      </c>
      <c r="N26" s="41">
        <f t="shared" si="0"/>
        <v>580827</v>
      </c>
      <c r="O26" s="41">
        <f t="shared" si="0"/>
        <v>529364.58199999994</v>
      </c>
      <c r="P26" s="41">
        <f t="shared" ref="P26:Q26" si="1">SUM(P5:P25)</f>
        <v>529364</v>
      </c>
      <c r="Q26" s="41">
        <f t="shared" si="1"/>
        <v>543005</v>
      </c>
    </row>
    <row r="28" spans="2:17" x14ac:dyDescent="0.25">
      <c r="B28" t="s">
        <v>287</v>
      </c>
    </row>
    <row r="29" spans="2:17" x14ac:dyDescent="0.25">
      <c r="J29" s="193"/>
      <c r="K29" s="193"/>
      <c r="L29" s="193"/>
      <c r="M29" s="193"/>
    </row>
  </sheetData>
  <sortState xmlns:xlrd2="http://schemas.microsoft.com/office/spreadsheetml/2017/richdata2" ref="B5:C25">
    <sortCondition descending="1" ref="C5:C25"/>
  </sortState>
  <mergeCells count="1">
    <mergeCell ref="J29:M29"/>
  </mergeCells>
  <pageMargins left="0.51181102362204722" right="0.51181102362204722" top="0.59055118110236227" bottom="0.59055118110236227" header="0.31496062992125984" footer="0.31496062992125984"/>
  <pageSetup paperSize="9" scale="46" fitToHeight="0" orientation="landscape" r:id="rId1"/>
  <headerFooter>
    <oddFooter>&amp;C&amp;A&amp;RStránka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16</vt:i4>
      </vt:variant>
    </vt:vector>
  </HeadingPairs>
  <TitlesOfParts>
    <vt:vector size="30" baseType="lpstr">
      <vt:lpstr>III. F Souhrn</vt:lpstr>
      <vt:lpstr>MZV</vt:lpstr>
      <vt:lpstr>MO</vt:lpstr>
      <vt:lpstr>MPSV</vt:lpstr>
      <vt:lpstr>MV</vt:lpstr>
      <vt:lpstr>MŽP</vt:lpstr>
      <vt:lpstr>MPO</vt:lpstr>
      <vt:lpstr>MD</vt:lpstr>
      <vt:lpstr>MZe</vt:lpstr>
      <vt:lpstr>MSMT</vt:lpstr>
      <vt:lpstr>MK</vt:lpstr>
      <vt:lpstr>MZd</vt:lpstr>
      <vt:lpstr>ČÚZK</vt:lpstr>
      <vt:lpstr>AV</vt:lpstr>
      <vt:lpstr>AV!Názvy_tisku</vt:lpstr>
      <vt:lpstr>MSMT!Názvy_tisku</vt:lpstr>
      <vt:lpstr>AV!Oblast_tisku</vt:lpstr>
      <vt:lpstr>ČÚZK!Oblast_tisku</vt:lpstr>
      <vt:lpstr>'III. F Souhrn'!Oblast_tisku</vt:lpstr>
      <vt:lpstr>MD!Oblast_tisku</vt:lpstr>
      <vt:lpstr>MK!Oblast_tisku</vt:lpstr>
      <vt:lpstr>MO!Oblast_tisku</vt:lpstr>
      <vt:lpstr>MPO!Oblast_tisku</vt:lpstr>
      <vt:lpstr>MPSV!Oblast_tisku</vt:lpstr>
      <vt:lpstr>MSMT!Oblast_tisku</vt:lpstr>
      <vt:lpstr>MV!Oblast_tisku</vt:lpstr>
      <vt:lpstr>MZd!Oblast_tisku</vt:lpstr>
      <vt:lpstr>MZe!Oblast_tisku</vt:lpstr>
      <vt:lpstr>MZV!Oblast_tisku</vt:lpstr>
      <vt:lpstr>MŽP!Oblast_tisku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Kureková Lucie</dc:creator>
  <cp:lastModifiedBy>Špičková Hana</cp:lastModifiedBy>
  <cp:lastPrinted>2024-04-04T10:44:12Z</cp:lastPrinted>
  <dcterms:created xsi:type="dcterms:W3CDTF">2018-03-15T12:13:48Z</dcterms:created>
  <dcterms:modified xsi:type="dcterms:W3CDTF">2025-05-20T15:30:45Z</dcterms:modified>
</cp:coreProperties>
</file>