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0" windowWidth="24915" windowHeight="11445" activeTab="2"/>
  </bookViews>
  <sheets>
    <sheet name="III.A_1. návrh celk" sheetId="1" r:id="rId1"/>
    <sheet name="III.B_1. návrh instituc." sheetId="2" r:id="rId2"/>
    <sheet name="III.C_1. návrh účelové" sheetId="3" r:id="rId3"/>
  </sheets>
  <definedNames>
    <definedName name="_xlnm.Print_Area" localSheetId="0">'III.A_1. návrh celk'!$A$2:$N$25</definedName>
    <definedName name="_xlnm.Print_Area" localSheetId="1">'III.B_1. návrh instituc.'!$A$1:$G$61</definedName>
    <definedName name="_xlnm.Print_Area" localSheetId="2">'III.C_1. návrh účelové'!$A$1:$J$66</definedName>
  </definedNames>
  <calcPr calcId="145621"/>
</workbook>
</file>

<file path=xl/calcChain.xml><?xml version="1.0" encoding="utf-8"?>
<calcChain xmlns="http://schemas.openxmlformats.org/spreadsheetml/2006/main">
  <c r="F14" i="3" l="1"/>
  <c r="G14" i="3"/>
  <c r="H14" i="3"/>
  <c r="I14" i="3"/>
  <c r="F20" i="3"/>
  <c r="G20" i="3"/>
  <c r="H20" i="3"/>
  <c r="I20" i="3"/>
  <c r="C9" i="1" l="1"/>
  <c r="F9" i="1"/>
  <c r="I9" i="1"/>
  <c r="L9" i="1"/>
  <c r="F23" i="3" l="1"/>
  <c r="H60" i="3"/>
  <c r="I18" i="1" s="1"/>
  <c r="G53" i="3"/>
  <c r="G60" i="3" s="1"/>
  <c r="F18" i="1" s="1"/>
  <c r="H52" i="3"/>
  <c r="I16" i="1" s="1"/>
  <c r="G52" i="3"/>
  <c r="F16" i="1" s="1"/>
  <c r="H49" i="3"/>
  <c r="I15" i="1" s="1"/>
  <c r="G49" i="3"/>
  <c r="F15" i="1" s="1"/>
  <c r="H46" i="3"/>
  <c r="I14" i="1" s="1"/>
  <c r="G46" i="3"/>
  <c r="F14" i="1" s="1"/>
  <c r="H41" i="3"/>
  <c r="I13" i="1" s="1"/>
  <c r="G41" i="3"/>
  <c r="F13" i="1" s="1"/>
  <c r="H22" i="3"/>
  <c r="I12" i="1" s="1"/>
  <c r="G22" i="3"/>
  <c r="F12" i="1" s="1"/>
  <c r="I11" i="1"/>
  <c r="F11" i="1"/>
  <c r="H17" i="3"/>
  <c r="I10" i="1" s="1"/>
  <c r="G17" i="3"/>
  <c r="F10" i="1" s="1"/>
  <c r="H5" i="3"/>
  <c r="I8" i="1" s="1"/>
  <c r="G5" i="3"/>
  <c r="F8" i="1" s="1"/>
  <c r="E55" i="2"/>
  <c r="H18" i="1" s="1"/>
  <c r="D55" i="2"/>
  <c r="E18" i="1" s="1"/>
  <c r="E53" i="2"/>
  <c r="H17" i="1" s="1"/>
  <c r="D53" i="2"/>
  <c r="E17" i="1" s="1"/>
  <c r="E50" i="2"/>
  <c r="H16" i="1" s="1"/>
  <c r="D50" i="2"/>
  <c r="E16" i="1" s="1"/>
  <c r="E45" i="2"/>
  <c r="H15" i="1" s="1"/>
  <c r="D45" i="2"/>
  <c r="E15" i="1" s="1"/>
  <c r="E41" i="2"/>
  <c r="H14" i="1" s="1"/>
  <c r="D41" i="2"/>
  <c r="E14" i="1" s="1"/>
  <c r="E37" i="2"/>
  <c r="H13" i="1" s="1"/>
  <c r="D37" i="2"/>
  <c r="E13" i="1" s="1"/>
  <c r="E26" i="2"/>
  <c r="H12" i="1" s="1"/>
  <c r="D26" i="2"/>
  <c r="E12" i="1" s="1"/>
  <c r="E19" i="2"/>
  <c r="H11" i="1" s="1"/>
  <c r="D19" i="2"/>
  <c r="E11" i="1" s="1"/>
  <c r="E15" i="2"/>
  <c r="H10" i="1" s="1"/>
  <c r="D15" i="2"/>
  <c r="E10" i="1" s="1"/>
  <c r="E12" i="2"/>
  <c r="H9" i="1" s="1"/>
  <c r="D12" i="2"/>
  <c r="E9" i="1" s="1"/>
  <c r="E10" i="2"/>
  <c r="H8" i="1" s="1"/>
  <c r="D10" i="2"/>
  <c r="E8" i="1" s="1"/>
  <c r="C55" i="2"/>
  <c r="B18" i="1" s="1"/>
  <c r="C53" i="2"/>
  <c r="B17" i="1" s="1"/>
  <c r="C50" i="2"/>
  <c r="B16" i="1" s="1"/>
  <c r="C45" i="2"/>
  <c r="B15" i="1" s="1"/>
  <c r="C41" i="2"/>
  <c r="B14" i="1" s="1"/>
  <c r="C37" i="2"/>
  <c r="B13" i="1" s="1"/>
  <c r="C26" i="2"/>
  <c r="B12" i="1" s="1"/>
  <c r="C19" i="2"/>
  <c r="B11" i="1" s="1"/>
  <c r="C15" i="2"/>
  <c r="B10" i="1" s="1"/>
  <c r="C12" i="2"/>
  <c r="B9" i="1" s="1"/>
  <c r="C10" i="2"/>
  <c r="B8" i="1" s="1"/>
  <c r="H19" i="1" l="1"/>
  <c r="H61" i="3"/>
  <c r="G61" i="3"/>
  <c r="C56" i="2"/>
  <c r="E56" i="2"/>
  <c r="D56" i="2"/>
  <c r="I60" i="3"/>
  <c r="L18" i="1" s="1"/>
  <c r="I52" i="3"/>
  <c r="L16" i="1" s="1"/>
  <c r="F52" i="3"/>
  <c r="C16" i="1" s="1"/>
  <c r="I49" i="3"/>
  <c r="L15" i="1" s="1"/>
  <c r="F49" i="3"/>
  <c r="C15" i="1" s="1"/>
  <c r="I46" i="3"/>
  <c r="L14" i="1" s="1"/>
  <c r="F46" i="3"/>
  <c r="C14" i="1" s="1"/>
  <c r="I41" i="3"/>
  <c r="I22" i="3"/>
  <c r="L12" i="1" s="1"/>
  <c r="F22" i="3"/>
  <c r="C12" i="1" s="1"/>
  <c r="L11" i="1"/>
  <c r="C11" i="1"/>
  <c r="I17" i="3"/>
  <c r="L10" i="1" s="1"/>
  <c r="F17" i="3"/>
  <c r="C10" i="1" s="1"/>
  <c r="I5" i="3"/>
  <c r="F5" i="3"/>
  <c r="C8" i="1" s="1"/>
  <c r="F55" i="2"/>
  <c r="K18" i="1" s="1"/>
  <c r="F53" i="2"/>
  <c r="K17" i="1" s="1"/>
  <c r="F50" i="2"/>
  <c r="K16" i="1" s="1"/>
  <c r="F45" i="2"/>
  <c r="K15" i="1" s="1"/>
  <c r="F41" i="2"/>
  <c r="K14" i="1" s="1"/>
  <c r="F37" i="2"/>
  <c r="K13" i="1" s="1"/>
  <c r="F26" i="2"/>
  <c r="K12" i="1" s="1"/>
  <c r="F19" i="2"/>
  <c r="K11" i="1" s="1"/>
  <c r="F15" i="2"/>
  <c r="K10" i="1" s="1"/>
  <c r="F12" i="2"/>
  <c r="K9" i="1" s="1"/>
  <c r="F10" i="2"/>
  <c r="K8" i="1" s="1"/>
  <c r="M8" i="1" s="1"/>
  <c r="M17" i="1"/>
  <c r="M9" i="1"/>
  <c r="J8" i="1"/>
  <c r="J9" i="1"/>
  <c r="J10" i="1"/>
  <c r="J11" i="1"/>
  <c r="J12" i="1"/>
  <c r="J13" i="1"/>
  <c r="J14" i="1"/>
  <c r="J15" i="1"/>
  <c r="J16" i="1"/>
  <c r="J17" i="1"/>
  <c r="J18" i="1"/>
  <c r="I19" i="1"/>
  <c r="J19" i="1" s="1"/>
  <c r="E19" i="1"/>
  <c r="G8" i="1"/>
  <c r="G9" i="1"/>
  <c r="G10" i="1"/>
  <c r="G11" i="1"/>
  <c r="G12" i="1"/>
  <c r="G13" i="1"/>
  <c r="G14" i="1"/>
  <c r="G15" i="1"/>
  <c r="G16" i="1"/>
  <c r="G17" i="1"/>
  <c r="G18" i="1"/>
  <c r="F19" i="1"/>
  <c r="M10" i="1" l="1"/>
  <c r="M11" i="1"/>
  <c r="M18" i="1"/>
  <c r="M14" i="1"/>
  <c r="M15" i="1"/>
  <c r="M16" i="1"/>
  <c r="K19" i="1"/>
  <c r="M12" i="1"/>
  <c r="G19" i="1"/>
  <c r="I61" i="3"/>
  <c r="L13" i="1"/>
  <c r="F41" i="3"/>
  <c r="C13" i="1" s="1"/>
  <c r="D13" i="1" s="1"/>
  <c r="F60" i="3"/>
  <c r="C18" i="1" s="1"/>
  <c r="D18" i="1" s="1"/>
  <c r="F56" i="2"/>
  <c r="D17" i="1"/>
  <c r="D16" i="1"/>
  <c r="D15" i="1"/>
  <c r="D14" i="1"/>
  <c r="D12" i="1"/>
  <c r="D11" i="1"/>
  <c r="D10" i="1"/>
  <c r="D9" i="1"/>
  <c r="B19" i="1"/>
  <c r="C19" i="1" l="1"/>
  <c r="L19" i="1"/>
  <c r="M19" i="1" s="1"/>
  <c r="M13" i="1"/>
  <c r="F61" i="3"/>
  <c r="D19" i="1"/>
  <c r="D8" i="1"/>
</calcChain>
</file>

<file path=xl/sharedStrings.xml><?xml version="1.0" encoding="utf-8"?>
<sst xmlns="http://schemas.openxmlformats.org/spreadsheetml/2006/main" count="311" uniqueCount="165">
  <si>
    <t>III. A</t>
  </si>
  <si>
    <t>Rozpočtová  kapitola</t>
  </si>
  <si>
    <t>Instit. celkem</t>
  </si>
  <si>
    <t>Účelové celkem</t>
  </si>
  <si>
    <t>Výdaje na VaV celkem</t>
  </si>
  <si>
    <t>AV ČR</t>
  </si>
  <si>
    <t>GA ČR</t>
  </si>
  <si>
    <t>MK</t>
  </si>
  <si>
    <t>MO</t>
  </si>
  <si>
    <t>MPO</t>
  </si>
  <si>
    <t>MŠMT</t>
  </si>
  <si>
    <t>MV</t>
  </si>
  <si>
    <t>MZ</t>
  </si>
  <si>
    <t>MZe</t>
  </si>
  <si>
    <t>ÚV ČR</t>
  </si>
  <si>
    <t xml:space="preserve">TA ČR </t>
  </si>
  <si>
    <t>Celkem</t>
  </si>
  <si>
    <t xml:space="preserve">Celkové výdaje státního rozpočtu ČR na výzkum, experimentální vývoj a inovace na rok 2015 a střednědobý výhled na léta 2016 a 2017  (v tis. Kč) – bez výdajů krytých příjmy z programů EU a finančních mechanismů </t>
  </si>
  <si>
    <t>zdroj dat:</t>
  </si>
  <si>
    <t>rok 2014: dle zákona č. 475/2013 Sb. (v Kč)</t>
  </si>
  <si>
    <t xml:space="preserve">III.B. </t>
  </si>
  <si>
    <t>Rozpočt. kapitola</t>
  </si>
  <si>
    <t>Název</t>
  </si>
  <si>
    <t xml:space="preserve">Výzkumné záměry </t>
  </si>
  <si>
    <t>Rozvoj výzkumných organizací</t>
  </si>
  <si>
    <t>Pořádání veřejných soutěží, hodnocení projektů, výzkumných záměrů</t>
  </si>
  <si>
    <t>Věcné nebo finanční ocenění mimořádných výsledků</t>
  </si>
  <si>
    <t>Náklady na činnost</t>
  </si>
  <si>
    <t>Podpora činností pracovišť AV ČR</t>
  </si>
  <si>
    <t>Celkem AV ČR</t>
  </si>
  <si>
    <t xml:space="preserve">Náklady na činnost </t>
  </si>
  <si>
    <t>Celkem GA ČR</t>
  </si>
  <si>
    <t>Pořádání veř. soutěží, hodnocení projektů, VZ</t>
  </si>
  <si>
    <t>Celkem MK</t>
  </si>
  <si>
    <t>Další výdaj na podporu mezinárodní spolupráce</t>
  </si>
  <si>
    <t>Celkem MO</t>
  </si>
  <si>
    <t>EA_Potenciál (OP PI)</t>
  </si>
  <si>
    <t>EB_Prosperita (OP PI)</t>
  </si>
  <si>
    <t>EC_Spolupráce (OP PI)</t>
  </si>
  <si>
    <t>Celkem MPO</t>
  </si>
  <si>
    <t>ED_Operační program Výzkum a vývoj pro inovace</t>
  </si>
  <si>
    <t>EE_Operační program Vzdělávání pro konkurenceschopnost</t>
  </si>
  <si>
    <t xml:space="preserve">EF_Operační program výzkum, vývoj, vzdělávání </t>
  </si>
  <si>
    <t>MS_Poplatky za účast ČR v mezinárodních prg. VaV</t>
  </si>
  <si>
    <t>MS_Poplatky za členství v mezinárodních organizacích VaV</t>
  </si>
  <si>
    <t>MS_Podpora projektů mezinárodní spolupráce</t>
  </si>
  <si>
    <t>Celkem MŠMT</t>
  </si>
  <si>
    <t>Celkem MV</t>
  </si>
  <si>
    <t>Celkem  MZ</t>
  </si>
  <si>
    <t>Celkem MZe</t>
  </si>
  <si>
    <t>Náklady na činnost RVV</t>
  </si>
  <si>
    <t>Celkem ÚV ČR</t>
  </si>
  <si>
    <t>TA ČR</t>
  </si>
  <si>
    <t>Celkem TA ČR</t>
  </si>
  <si>
    <t>CELKEM</t>
  </si>
  <si>
    <t>Kód</t>
  </si>
  <si>
    <t>Název aktivity</t>
  </si>
  <si>
    <t>Zahájení</t>
  </si>
  <si>
    <t>Ukončení</t>
  </si>
  <si>
    <t>IA</t>
  </si>
  <si>
    <t>Granty výrazně badatelského charakteru zaměřené na oblast výzkumu rozvíjeného v současné době zejména v AV ČR</t>
  </si>
  <si>
    <t>GA</t>
  </si>
  <si>
    <t>Standardní projekty</t>
  </si>
  <si>
    <t>-</t>
  </si>
  <si>
    <t>GC</t>
  </si>
  <si>
    <t>Mezinárodní projekty</t>
  </si>
  <si>
    <t>GD</t>
  </si>
  <si>
    <t>Doktorské projekty</t>
  </si>
  <si>
    <t>GE</t>
  </si>
  <si>
    <t>Eurocores</t>
  </si>
  <si>
    <t>GP</t>
  </si>
  <si>
    <t>Postdoktorandské granty</t>
  </si>
  <si>
    <t>GB</t>
  </si>
  <si>
    <t>Projekty na podporu excelence v základním výzkumu</t>
  </si>
  <si>
    <t>DF</t>
  </si>
  <si>
    <t>Program aplikovaného výzkumu a vývoje národní a kulturní identity</t>
  </si>
  <si>
    <t>OF</t>
  </si>
  <si>
    <t>Obranný aplikovaný výzkum, experimentální vývoj a inovace</t>
  </si>
  <si>
    <t>FR</t>
  </si>
  <si>
    <t>TIP</t>
  </si>
  <si>
    <t>Specifický výzkum</t>
  </si>
  <si>
    <t>Projekty velkých infrastruktur pro výzkum a vývoj celkem</t>
  </si>
  <si>
    <t>LD</t>
  </si>
  <si>
    <t>COST CZ</t>
  </si>
  <si>
    <t xml:space="preserve">LE </t>
  </si>
  <si>
    <t>EUPRO II</t>
  </si>
  <si>
    <t>LF</t>
  </si>
  <si>
    <t>EUREKA CZ</t>
  </si>
  <si>
    <t>LG</t>
  </si>
  <si>
    <t>INGO II</t>
  </si>
  <si>
    <t>LH</t>
  </si>
  <si>
    <t>KONTAKT II</t>
  </si>
  <si>
    <t>LK</t>
  </si>
  <si>
    <t>Návrat</t>
  </si>
  <si>
    <t>LL</t>
  </si>
  <si>
    <t>ERC CZ</t>
  </si>
  <si>
    <t>LR</t>
  </si>
  <si>
    <t>Informace  - základ výzkumu</t>
  </si>
  <si>
    <t>LO</t>
  </si>
  <si>
    <t>Národní program udržitelnosti I.</t>
  </si>
  <si>
    <t>LQ</t>
  </si>
  <si>
    <t>Národní program udržitelnosti II.</t>
  </si>
  <si>
    <t>XE</t>
  </si>
  <si>
    <t>COST CZII</t>
  </si>
  <si>
    <t>XF</t>
  </si>
  <si>
    <t>EUPRO III</t>
  </si>
  <si>
    <t>XG</t>
  </si>
  <si>
    <t>EUREKA CZII</t>
  </si>
  <si>
    <t>XH</t>
  </si>
  <si>
    <t>INGO III</t>
  </si>
  <si>
    <t>XI</t>
  </si>
  <si>
    <t>KONTAKT III</t>
  </si>
  <si>
    <t>VF</t>
  </si>
  <si>
    <t>Bezpečnostní výzkum pro potřeby státu v letech 2010 až 2015</t>
  </si>
  <si>
    <t>VG</t>
  </si>
  <si>
    <t>Program bezpečnostního výzkumu České republiky 2010 - 2015</t>
  </si>
  <si>
    <t>Program bezpečnostního výzkumu České republiky 2015 - 2020</t>
  </si>
  <si>
    <t>NT</t>
  </si>
  <si>
    <t xml:space="preserve">Resortní program výzkumu III na léta 2010-2015 </t>
  </si>
  <si>
    <t>QI</t>
  </si>
  <si>
    <t>Výzkum v agrárním sektoru (VAK)</t>
  </si>
  <si>
    <t>QJ</t>
  </si>
  <si>
    <t>Komplexní udržitelné systémy v zemědělství „KUS“</t>
  </si>
  <si>
    <t>TA</t>
  </si>
  <si>
    <t>ALFA</t>
  </si>
  <si>
    <t>TB</t>
  </si>
  <si>
    <t>BETA</t>
  </si>
  <si>
    <t>TD</t>
  </si>
  <si>
    <t>OMEGA</t>
  </si>
  <si>
    <t>TE</t>
  </si>
  <si>
    <t>Centra kompetence</t>
  </si>
  <si>
    <t>GAMA</t>
  </si>
  <si>
    <t>DELTA</t>
  </si>
  <si>
    <t xml:space="preserve">Institucionální výdaje státního rozpočtu ČR na výzkum, experimentální vývoj a inovace na rok 2015 a střednědobý výhled na léta 2016 a 2017  (v tis. Kč) – bez výdajů krytých příjmy z programů EU a finančních mechanismů   </t>
  </si>
  <si>
    <t xml:space="preserve">III.C.  </t>
  </si>
  <si>
    <t xml:space="preserve">Účelové výdaje státního rozpočtu ČR na výzkum, experimentální vývoj a inovace na rok 2015 a střednědobý výhled na léta 2016 a 2017  (v tis. Kč) – bez výdajů krytých příjmy z programů EU a finančních mechanismů </t>
  </si>
  <si>
    <t>XN</t>
  </si>
  <si>
    <t>Program na podporu excelence</t>
  </si>
  <si>
    <t>OP PIK</t>
  </si>
  <si>
    <t>TH</t>
  </si>
  <si>
    <t>TF</t>
  </si>
  <si>
    <t>TG</t>
  </si>
  <si>
    <t>EPSILON - nový prg. na podporu aplik. výzkumu a experiment. vývoje</t>
  </si>
  <si>
    <t>GL</t>
  </si>
  <si>
    <t xml:space="preserve">LA granty - mezinár. grant.projekty hodnocené na principu LEAD Agency </t>
  </si>
  <si>
    <t>neurčeno</t>
  </si>
  <si>
    <t>GJ</t>
  </si>
  <si>
    <t>Juniorské granty - na podporu vynikajících mladých vědeckých pracovníků</t>
  </si>
  <si>
    <t>DG</t>
  </si>
  <si>
    <t>Program aplikovaného výzkumu a vývoje národní a kulturní identity - NAKI II</t>
  </si>
  <si>
    <t>OW</t>
  </si>
  <si>
    <t>Rozvoj ozbrojených sil České republiky</t>
  </si>
  <si>
    <t>VH</t>
  </si>
  <si>
    <t>VI</t>
  </si>
  <si>
    <t>Prg. bezpečnost. výzkumu pro potřeby státu 2016-2021-vládou NEPROJEDNÁN</t>
  </si>
  <si>
    <t>Prg. na podporu zdravotnického aplikov. výzkumu a vývoje na léta 2015-2022</t>
  </si>
  <si>
    <t>NU</t>
  </si>
  <si>
    <t xml:space="preserve">roky 2015-2017: dle výsledku jednání s poskytovateli na základě Mandátu z 291. Rady </t>
  </si>
  <si>
    <t xml:space="preserve">Druhý návrh </t>
  </si>
  <si>
    <t>292/A1-a1</t>
  </si>
  <si>
    <t>UV c 593 z 090813</t>
  </si>
  <si>
    <t>roky 2015-2017: dle výsledku jednání s poskytovateli na základě Mandátu z 291. Rady (v tis. Kč)</t>
  </si>
  <si>
    <t>korbelo,  190314</t>
  </si>
  <si>
    <t xml:space="preserve">roky 2015-2017: dle výsledku jednání s poskytovateli na základě Mandátu z 291. Rady (v tis. Kč) </t>
  </si>
  <si>
    <t>korbelo, 190314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</si>
</sst>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.000"/>
  </numFmts>
  <fonts count="22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Arial"/>
      <family val="2"/>
      <charset val="238"/>
    </font>
    <font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b/>
      <i/>
      <sz val="11"/>
      <name val="Times New Roman"/>
      <family val="1"/>
      <charset val="238"/>
    </font>
    <font>
      <b/>
      <i/>
      <sz val="10"/>
      <name val="Arial"/>
      <family val="2"/>
      <charset val="238"/>
    </font>
    <font>
      <b/>
      <i/>
      <sz val="12"/>
      <color indexed="8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i/>
      <sz val="10"/>
      <name val="Arial"/>
      <family val="2"/>
      <charset val="238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rgb="FF00B050"/>
      <name val="Times New Roman"/>
      <family val="1"/>
      <charset val="238"/>
    </font>
    <font>
      <sz val="9"/>
      <name val="Arial"/>
      <family val="2"/>
      <charset val="238"/>
    </font>
    <font>
      <sz val="9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264">
    <xf numFmtId="0" fontId="0" fillId="0" borderId="0" xfId="0"/>
    <xf numFmtId="0" fontId="4" fillId="0" borderId="0" xfId="0" applyFont="1" applyFill="1" applyBorder="1" applyAlignment="1">
      <alignment horizontal="justify" vertical="top" wrapText="1"/>
    </xf>
    <xf numFmtId="0" fontId="5" fillId="0" borderId="0" xfId="0" applyFont="1" applyFill="1"/>
    <xf numFmtId="0" fontId="5" fillId="0" borderId="0" xfId="0" applyFont="1"/>
    <xf numFmtId="0" fontId="6" fillId="0" borderId="0" xfId="0" applyFont="1" applyAlignment="1">
      <alignment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0" borderId="13" xfId="0" applyFont="1" applyFill="1" applyBorder="1"/>
    <xf numFmtId="3" fontId="8" fillId="2" borderId="3" xfId="0" applyNumberFormat="1" applyFont="1" applyFill="1" applyBorder="1" applyAlignment="1">
      <alignment horizontal="right"/>
    </xf>
    <xf numFmtId="3" fontId="8" fillId="2" borderId="4" xfId="0" applyNumberFormat="1" applyFont="1" applyFill="1" applyBorder="1" applyAlignment="1">
      <alignment horizontal="right"/>
    </xf>
    <xf numFmtId="3" fontId="6" fillId="2" borderId="5" xfId="0" applyNumberFormat="1" applyFont="1" applyFill="1" applyBorder="1"/>
    <xf numFmtId="3" fontId="8" fillId="0" borderId="6" xfId="0" applyNumberFormat="1" applyFont="1" applyFill="1" applyBorder="1" applyAlignment="1">
      <alignment horizontal="right"/>
    </xf>
    <xf numFmtId="3" fontId="8" fillId="0" borderId="7" xfId="0" applyNumberFormat="1" applyFont="1" applyFill="1" applyBorder="1" applyAlignment="1">
      <alignment horizontal="right"/>
    </xf>
    <xf numFmtId="3" fontId="8" fillId="0" borderId="3" xfId="0" applyNumberFormat="1" applyFont="1" applyFill="1" applyBorder="1" applyAlignment="1">
      <alignment horizontal="right"/>
    </xf>
    <xf numFmtId="0" fontId="7" fillId="0" borderId="14" xfId="0" applyFont="1" applyFill="1" applyBorder="1"/>
    <xf numFmtId="3" fontId="8" fillId="2" borderId="15" xfId="0" applyNumberFormat="1" applyFont="1" applyFill="1" applyBorder="1" applyAlignment="1">
      <alignment horizontal="right"/>
    </xf>
    <xf numFmtId="3" fontId="8" fillId="2" borderId="16" xfId="0" applyNumberFormat="1" applyFont="1" applyFill="1" applyBorder="1" applyAlignment="1">
      <alignment horizontal="right"/>
    </xf>
    <xf numFmtId="3" fontId="6" fillId="2" borderId="17" xfId="0" applyNumberFormat="1" applyFont="1" applyFill="1" applyBorder="1"/>
    <xf numFmtId="3" fontId="8" fillId="0" borderId="18" xfId="0" applyNumberFormat="1" applyFont="1" applyFill="1" applyBorder="1" applyAlignment="1">
      <alignment horizontal="right"/>
    </xf>
    <xf numFmtId="3" fontId="8" fillId="0" borderId="16" xfId="0" applyNumberFormat="1" applyFont="1" applyFill="1" applyBorder="1" applyAlignment="1">
      <alignment horizontal="right"/>
    </xf>
    <xf numFmtId="3" fontId="8" fillId="0" borderId="19" xfId="0" applyNumberFormat="1" applyFont="1" applyFill="1" applyBorder="1" applyAlignment="1">
      <alignment horizontal="right"/>
    </xf>
    <xf numFmtId="3" fontId="8" fillId="0" borderId="15" xfId="0" applyNumberFormat="1" applyFont="1" applyFill="1" applyBorder="1" applyAlignment="1">
      <alignment horizontal="right"/>
    </xf>
    <xf numFmtId="0" fontId="6" fillId="2" borderId="16" xfId="0" applyFont="1" applyFill="1" applyBorder="1"/>
    <xf numFmtId="0" fontId="7" fillId="0" borderId="20" xfId="0" applyFont="1" applyFill="1" applyBorder="1"/>
    <xf numFmtId="3" fontId="8" fillId="2" borderId="21" xfId="0" applyNumberFormat="1" applyFont="1" applyFill="1" applyBorder="1" applyAlignment="1">
      <alignment horizontal="right"/>
    </xf>
    <xf numFmtId="3" fontId="8" fillId="2" borderId="22" xfId="0" applyNumberFormat="1" applyFont="1" applyFill="1" applyBorder="1" applyAlignment="1">
      <alignment horizontal="right"/>
    </xf>
    <xf numFmtId="3" fontId="6" fillId="2" borderId="23" xfId="0" applyNumberFormat="1" applyFont="1" applyFill="1" applyBorder="1"/>
    <xf numFmtId="3" fontId="8" fillId="0" borderId="24" xfId="0" applyNumberFormat="1" applyFont="1" applyFill="1" applyBorder="1" applyAlignment="1">
      <alignment horizontal="right"/>
    </xf>
    <xf numFmtId="3" fontId="8" fillId="0" borderId="22" xfId="0" applyNumberFormat="1" applyFont="1" applyFill="1" applyBorder="1" applyAlignment="1">
      <alignment horizontal="right"/>
    </xf>
    <xf numFmtId="3" fontId="8" fillId="0" borderId="21" xfId="0" applyNumberFormat="1" applyFont="1" applyFill="1" applyBorder="1" applyAlignment="1">
      <alignment horizontal="right"/>
    </xf>
    <xf numFmtId="0" fontId="7" fillId="2" borderId="26" xfId="0" applyFont="1" applyFill="1" applyBorder="1" applyAlignment="1">
      <alignment vertical="center"/>
    </xf>
    <xf numFmtId="3" fontId="4" fillId="2" borderId="27" xfId="0" applyNumberFormat="1" applyFont="1" applyFill="1" applyBorder="1" applyAlignment="1">
      <alignment horizontal="right" vertical="center"/>
    </xf>
    <xf numFmtId="3" fontId="4" fillId="2" borderId="28" xfId="0" applyNumberFormat="1" applyFont="1" applyFill="1" applyBorder="1" applyAlignment="1">
      <alignment horizontal="right" vertical="center"/>
    </xf>
    <xf numFmtId="3" fontId="4" fillId="2" borderId="29" xfId="0" applyNumberFormat="1" applyFont="1" applyFill="1" applyBorder="1" applyAlignment="1">
      <alignment horizontal="right" vertical="center" wrapText="1"/>
    </xf>
    <xf numFmtId="3" fontId="4" fillId="2" borderId="29" xfId="0" applyNumberFormat="1" applyFont="1" applyFill="1" applyBorder="1" applyAlignment="1">
      <alignment horizontal="right" vertical="center"/>
    </xf>
    <xf numFmtId="3" fontId="4" fillId="2" borderId="30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3" fontId="0" fillId="0" borderId="0" xfId="0" applyNumberFormat="1" applyFill="1"/>
    <xf numFmtId="0" fontId="0" fillId="0" borderId="0" xfId="0" applyFill="1"/>
    <xf numFmtId="3" fontId="8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9" fillId="0" borderId="0" xfId="0" applyFont="1"/>
    <xf numFmtId="3" fontId="7" fillId="0" borderId="0" xfId="0" applyNumberFormat="1" applyFont="1" applyFill="1" applyBorder="1" applyAlignment="1">
      <alignment horizontal="right"/>
    </xf>
    <xf numFmtId="0" fontId="3" fillId="0" borderId="0" xfId="0" applyFont="1"/>
    <xf numFmtId="165" fontId="0" fillId="0" borderId="0" xfId="0" applyNumberFormat="1"/>
    <xf numFmtId="165" fontId="9" fillId="0" borderId="0" xfId="0" applyNumberFormat="1" applyFont="1"/>
    <xf numFmtId="165" fontId="3" fillId="0" borderId="0" xfId="0" applyNumberFormat="1" applyFont="1"/>
    <xf numFmtId="4" fontId="3" fillId="0" borderId="0" xfId="0" applyNumberFormat="1" applyFont="1"/>
    <xf numFmtId="0" fontId="10" fillId="0" borderId="0" xfId="0" applyFont="1" applyFill="1" applyAlignment="1"/>
    <xf numFmtId="3" fontId="11" fillId="0" borderId="0" xfId="0" applyNumberFormat="1" applyFont="1" applyFill="1"/>
    <xf numFmtId="0" fontId="11" fillId="0" borderId="0" xfId="0" applyFont="1" applyFill="1"/>
    <xf numFmtId="0" fontId="12" fillId="0" borderId="0" xfId="0" applyFont="1" applyFill="1" applyBorder="1"/>
    <xf numFmtId="3" fontId="12" fillId="0" borderId="0" xfId="0" applyNumberFormat="1" applyFont="1" applyFill="1" applyBorder="1" applyAlignment="1">
      <alignment horizontal="right"/>
    </xf>
    <xf numFmtId="3" fontId="8" fillId="0" borderId="4" xfId="0" applyNumberFormat="1" applyFont="1" applyFill="1" applyBorder="1" applyAlignment="1">
      <alignment horizontal="right"/>
    </xf>
    <xf numFmtId="0" fontId="13" fillId="0" borderId="0" xfId="1" applyFont="1" applyFill="1" applyBorder="1" applyAlignment="1">
      <alignment horizontal="justify" vertical="center" wrapText="1"/>
    </xf>
    <xf numFmtId="0" fontId="6" fillId="0" borderId="0" xfId="1" applyFont="1" applyBorder="1" applyAlignment="1">
      <alignment horizontal="justify" vertical="top" wrapText="1"/>
    </xf>
    <xf numFmtId="0" fontId="2" fillId="0" borderId="0" xfId="2"/>
    <xf numFmtId="0" fontId="7" fillId="2" borderId="36" xfId="1" applyFont="1" applyFill="1" applyBorder="1" applyAlignment="1">
      <alignment horizontal="center" vertical="center" wrapText="1"/>
    </xf>
    <xf numFmtId="0" fontId="8" fillId="0" borderId="37" xfId="1" applyFont="1" applyFill="1" applyBorder="1"/>
    <xf numFmtId="0" fontId="6" fillId="0" borderId="14" xfId="1" applyFont="1" applyFill="1" applyBorder="1"/>
    <xf numFmtId="3" fontId="8" fillId="0" borderId="19" xfId="1" applyNumberFormat="1" applyFont="1" applyFill="1" applyBorder="1" applyAlignment="1">
      <alignment horizontal="right" wrapText="1"/>
    </xf>
    <xf numFmtId="0" fontId="8" fillId="0" borderId="39" xfId="1" applyFont="1" applyFill="1" applyBorder="1"/>
    <xf numFmtId="0" fontId="6" fillId="0" borderId="40" xfId="1" applyFont="1" applyFill="1" applyBorder="1"/>
    <xf numFmtId="3" fontId="8" fillId="0" borderId="11" xfId="1" applyNumberFormat="1" applyFont="1" applyFill="1" applyBorder="1" applyAlignment="1">
      <alignment horizontal="right" wrapText="1"/>
    </xf>
    <xf numFmtId="0" fontId="7" fillId="2" borderId="42" xfId="1" applyFont="1" applyFill="1" applyBorder="1"/>
    <xf numFmtId="0" fontId="7" fillId="2" borderId="31" xfId="1" applyFont="1" applyFill="1" applyBorder="1" applyAlignment="1">
      <alignment wrapText="1"/>
    </xf>
    <xf numFmtId="3" fontId="4" fillId="3" borderId="43" xfId="1" applyNumberFormat="1" applyFont="1" applyFill="1" applyBorder="1" applyAlignment="1">
      <alignment horizontal="right" wrapText="1"/>
    </xf>
    <xf numFmtId="3" fontId="4" fillId="3" borderId="35" xfId="1" applyNumberFormat="1" applyFont="1" applyFill="1" applyBorder="1" applyAlignment="1">
      <alignment horizontal="right" wrapText="1"/>
    </xf>
    <xf numFmtId="0" fontId="8" fillId="0" borderId="44" xfId="1" applyFont="1" applyFill="1" applyBorder="1"/>
    <xf numFmtId="0" fontId="6" fillId="0" borderId="8" xfId="1" applyFont="1" applyFill="1" applyBorder="1"/>
    <xf numFmtId="3" fontId="7" fillId="3" borderId="35" xfId="1" applyNumberFormat="1" applyFont="1" applyFill="1" applyBorder="1" applyAlignment="1">
      <alignment horizontal="right" wrapText="1"/>
    </xf>
    <xf numFmtId="0" fontId="8" fillId="0" borderId="47" xfId="1" applyFont="1" applyFill="1" applyBorder="1"/>
    <xf numFmtId="0" fontId="6" fillId="0" borderId="48" xfId="1" applyFont="1" applyFill="1" applyBorder="1"/>
    <xf numFmtId="3" fontId="8" fillId="0" borderId="49" xfId="1" applyNumberFormat="1" applyFont="1" applyFill="1" applyBorder="1" applyAlignment="1">
      <alignment horizontal="right"/>
    </xf>
    <xf numFmtId="3" fontId="8" fillId="0" borderId="11" xfId="1" applyNumberFormat="1" applyFont="1" applyFill="1" applyBorder="1" applyAlignment="1">
      <alignment horizontal="right"/>
    </xf>
    <xf numFmtId="3" fontId="7" fillId="3" borderId="43" xfId="1" applyNumberFormat="1" applyFont="1" applyFill="1" applyBorder="1" applyAlignment="1">
      <alignment horizontal="right" wrapText="1"/>
    </xf>
    <xf numFmtId="3" fontId="8" fillId="0" borderId="19" xfId="1" applyNumberFormat="1" applyFont="1" applyFill="1" applyBorder="1" applyAlignment="1">
      <alignment horizontal="right"/>
    </xf>
    <xf numFmtId="3" fontId="7" fillId="2" borderId="46" xfId="1" applyNumberFormat="1" applyFont="1" applyFill="1" applyBorder="1" applyAlignment="1">
      <alignment horizontal="right" wrapText="1"/>
    </xf>
    <xf numFmtId="0" fontId="4" fillId="0" borderId="0" xfId="1" applyFont="1" applyFill="1" applyBorder="1" applyAlignment="1">
      <alignment horizontal="center"/>
    </xf>
    <xf numFmtId="0" fontId="7" fillId="2" borderId="31" xfId="1" applyFont="1" applyFill="1" applyBorder="1" applyAlignment="1">
      <alignment horizontal="center" vertical="center" wrapText="1"/>
    </xf>
    <xf numFmtId="0" fontId="7" fillId="2" borderId="42" xfId="1" applyFont="1" applyFill="1" applyBorder="1" applyAlignment="1">
      <alignment horizontal="center" vertical="center" wrapText="1"/>
    </xf>
    <xf numFmtId="0" fontId="7" fillId="2" borderId="43" xfId="1" applyFont="1" applyFill="1" applyBorder="1" applyAlignment="1">
      <alignment horizontal="center" vertical="center" wrapText="1"/>
    </xf>
    <xf numFmtId="0" fontId="7" fillId="2" borderId="35" xfId="1" applyFont="1" applyFill="1" applyBorder="1" applyAlignment="1">
      <alignment horizontal="center" vertical="center" wrapText="1"/>
    </xf>
    <xf numFmtId="0" fontId="6" fillId="0" borderId="41" xfId="1" applyFont="1" applyBorder="1" applyAlignment="1">
      <alignment horizontal="left" vertical="center" wrapText="1"/>
    </xf>
    <xf numFmtId="0" fontId="6" fillId="0" borderId="40" xfId="1" applyFont="1" applyBorder="1" applyAlignment="1">
      <alignment horizontal="center" vertical="center" wrapText="1"/>
    </xf>
    <xf numFmtId="3" fontId="8" fillId="2" borderId="50" xfId="1" applyNumberFormat="1" applyFont="1" applyFill="1" applyBorder="1" applyAlignment="1">
      <alignment horizontal="right" vertical="center"/>
    </xf>
    <xf numFmtId="0" fontId="8" fillId="0" borderId="11" xfId="1" applyFont="1" applyBorder="1" applyAlignment="1">
      <alignment horizontal="right" vertical="center" wrapText="1"/>
    </xf>
    <xf numFmtId="0" fontId="4" fillId="2" borderId="31" xfId="1" applyFont="1" applyFill="1" applyBorder="1"/>
    <xf numFmtId="0" fontId="4" fillId="2" borderId="33" xfId="1" applyFont="1" applyFill="1" applyBorder="1" applyAlignment="1">
      <alignment horizontal="center" wrapText="1"/>
    </xf>
    <xf numFmtId="0" fontId="4" fillId="2" borderId="51" xfId="1" applyFont="1" applyFill="1" applyBorder="1" applyAlignment="1">
      <alignment wrapText="1"/>
    </xf>
    <xf numFmtId="0" fontId="4" fillId="2" borderId="31" xfId="1" applyFont="1" applyFill="1" applyBorder="1" applyAlignment="1">
      <alignment horizontal="center" wrapText="1"/>
    </xf>
    <xf numFmtId="3" fontId="4" fillId="3" borderId="43" xfId="1" applyNumberFormat="1" applyFont="1" applyFill="1" applyBorder="1" applyAlignment="1">
      <alignment horizontal="right"/>
    </xf>
    <xf numFmtId="3" fontId="4" fillId="3" borderId="31" xfId="1" applyNumberFormat="1" applyFont="1" applyFill="1" applyBorder="1" applyAlignment="1">
      <alignment horizontal="right"/>
    </xf>
    <xf numFmtId="0" fontId="6" fillId="0" borderId="52" xfId="1" applyFont="1" applyFill="1" applyBorder="1" applyAlignment="1">
      <alignment wrapText="1"/>
    </xf>
    <xf numFmtId="0" fontId="6" fillId="0" borderId="48" xfId="1" applyFont="1" applyFill="1" applyBorder="1" applyAlignment="1">
      <alignment horizontal="center" wrapText="1"/>
    </xf>
    <xf numFmtId="49" fontId="6" fillId="0" borderId="48" xfId="1" applyNumberFormat="1" applyFont="1" applyFill="1" applyBorder="1" applyAlignment="1">
      <alignment horizontal="center" wrapText="1"/>
    </xf>
    <xf numFmtId="0" fontId="6" fillId="0" borderId="38" xfId="1" applyFont="1" applyFill="1" applyBorder="1" applyAlignment="1">
      <alignment wrapText="1"/>
    </xf>
    <xf numFmtId="0" fontId="6" fillId="0" borderId="14" xfId="1" applyFont="1" applyFill="1" applyBorder="1" applyAlignment="1">
      <alignment horizontal="center" wrapText="1"/>
    </xf>
    <xf numFmtId="3" fontId="6" fillId="2" borderId="54" xfId="1" applyNumberFormat="1" applyFont="1" applyFill="1" applyBorder="1" applyAlignment="1">
      <alignment horizontal="right"/>
    </xf>
    <xf numFmtId="3" fontId="6" fillId="0" borderId="19" xfId="1" applyNumberFormat="1" applyFont="1" applyFill="1" applyBorder="1" applyAlignment="1">
      <alignment horizontal="right" wrapText="1"/>
    </xf>
    <xf numFmtId="0" fontId="8" fillId="0" borderId="41" xfId="1" applyFont="1" applyFill="1" applyBorder="1" applyAlignment="1">
      <alignment wrapText="1"/>
    </xf>
    <xf numFmtId="0" fontId="8" fillId="0" borderId="40" xfId="1" applyFont="1" applyFill="1" applyBorder="1" applyAlignment="1">
      <alignment horizontal="center" wrapText="1"/>
    </xf>
    <xf numFmtId="3" fontId="8" fillId="2" borderId="50" xfId="1" applyNumberFormat="1" applyFont="1" applyFill="1" applyBorder="1" applyAlignment="1">
      <alignment horizontal="right"/>
    </xf>
    <xf numFmtId="0" fontId="6" fillId="0" borderId="41" xfId="1" applyFont="1" applyFill="1" applyBorder="1" applyAlignment="1">
      <alignment wrapText="1"/>
    </xf>
    <xf numFmtId="0" fontId="6" fillId="0" borderId="40" xfId="1" applyFont="1" applyFill="1" applyBorder="1" applyAlignment="1">
      <alignment horizontal="center" wrapText="1"/>
    </xf>
    <xf numFmtId="3" fontId="8" fillId="2" borderId="53" xfId="1" applyNumberFormat="1" applyFont="1" applyFill="1" applyBorder="1" applyAlignment="1">
      <alignment horizontal="right"/>
    </xf>
    <xf numFmtId="3" fontId="6" fillId="2" borderId="50" xfId="1" applyNumberFormat="1" applyFont="1" applyFill="1" applyBorder="1" applyAlignment="1">
      <alignment horizontal="right"/>
    </xf>
    <xf numFmtId="3" fontId="4" fillId="3" borderId="31" xfId="1" applyNumberFormat="1" applyFont="1" applyFill="1" applyBorder="1" applyAlignment="1">
      <alignment horizontal="right" wrapText="1"/>
    </xf>
    <xf numFmtId="0" fontId="2" fillId="0" borderId="0" xfId="2" applyFill="1"/>
    <xf numFmtId="3" fontId="8" fillId="0" borderId="49" xfId="1" applyNumberFormat="1" applyFont="1" applyFill="1" applyBorder="1" applyAlignment="1">
      <alignment horizontal="right" vertical="top" wrapText="1"/>
    </xf>
    <xf numFmtId="3" fontId="8" fillId="2" borderId="54" xfId="1" applyNumberFormat="1" applyFont="1" applyFill="1" applyBorder="1" applyAlignment="1">
      <alignment horizontal="right"/>
    </xf>
    <xf numFmtId="3" fontId="8" fillId="0" borderId="19" xfId="1" applyNumberFormat="1" applyFont="1" applyFill="1" applyBorder="1" applyAlignment="1">
      <alignment horizontal="right" vertical="top" wrapText="1"/>
    </xf>
    <xf numFmtId="0" fontId="6" fillId="2" borderId="31" xfId="1" applyFont="1" applyFill="1" applyBorder="1" applyAlignment="1">
      <alignment horizontal="center" vertical="center"/>
    </xf>
    <xf numFmtId="3" fontId="4" fillId="2" borderId="43" xfId="1" applyNumberFormat="1" applyFont="1" applyFill="1" applyBorder="1" applyAlignment="1">
      <alignment horizontal="right" vertical="center"/>
    </xf>
    <xf numFmtId="3" fontId="4" fillId="2" borderId="35" xfId="1" applyNumberFormat="1" applyFont="1" applyFill="1" applyBorder="1" applyAlignment="1">
      <alignment horizontal="right" vertical="center" wrapText="1"/>
    </xf>
    <xf numFmtId="0" fontId="2" fillId="0" borderId="0" xfId="2" applyAlignment="1">
      <alignment horizontal="center"/>
    </xf>
    <xf numFmtId="3" fontId="2" fillId="0" borderId="0" xfId="2" applyNumberFormat="1"/>
    <xf numFmtId="3" fontId="8" fillId="0" borderId="0" xfId="1" applyNumberFormat="1" applyFont="1" applyFill="1" applyBorder="1" applyAlignment="1">
      <alignment horizontal="right"/>
    </xf>
    <xf numFmtId="3" fontId="8" fillId="4" borderId="19" xfId="1" applyNumberFormat="1" applyFont="1" applyFill="1" applyBorder="1" applyAlignment="1">
      <alignment horizontal="right" wrapText="1"/>
    </xf>
    <xf numFmtId="3" fontId="8" fillId="4" borderId="11" xfId="1" applyNumberFormat="1" applyFont="1" applyFill="1" applyBorder="1" applyAlignment="1">
      <alignment horizontal="right" wrapText="1"/>
    </xf>
    <xf numFmtId="3" fontId="8" fillId="4" borderId="45" xfId="1" applyNumberFormat="1" applyFont="1" applyFill="1" applyBorder="1" applyAlignment="1">
      <alignment horizontal="right"/>
    </xf>
    <xf numFmtId="3" fontId="8" fillId="4" borderId="49" xfId="1" applyNumberFormat="1" applyFont="1" applyFill="1" applyBorder="1" applyAlignment="1">
      <alignment horizontal="right"/>
    </xf>
    <xf numFmtId="3" fontId="8" fillId="4" borderId="11" xfId="1" applyNumberFormat="1" applyFont="1" applyFill="1" applyBorder="1" applyAlignment="1">
      <alignment horizontal="right"/>
    </xf>
    <xf numFmtId="3" fontId="8" fillId="4" borderId="19" xfId="1" applyNumberFormat="1" applyFont="1" applyFill="1" applyBorder="1" applyAlignment="1">
      <alignment horizontal="right"/>
    </xf>
    <xf numFmtId="3" fontId="8" fillId="0" borderId="13" xfId="1" applyNumberFormat="1" applyFont="1" applyFill="1" applyBorder="1" applyAlignment="1">
      <alignment horizontal="right"/>
    </xf>
    <xf numFmtId="3" fontId="6" fillId="0" borderId="14" xfId="1" applyNumberFormat="1" applyFont="1" applyFill="1" applyBorder="1" applyAlignment="1">
      <alignment horizontal="right" wrapText="1"/>
    </xf>
    <xf numFmtId="3" fontId="6" fillId="0" borderId="40" xfId="1" applyNumberFormat="1" applyFont="1" applyFill="1" applyBorder="1" applyAlignment="1">
      <alignment horizontal="right" wrapText="1"/>
    </xf>
    <xf numFmtId="3" fontId="4" fillId="3" borderId="51" xfId="1" applyNumberFormat="1" applyFont="1" applyFill="1" applyBorder="1" applyAlignment="1">
      <alignment horizontal="right"/>
    </xf>
    <xf numFmtId="3" fontId="8" fillId="2" borderId="41" xfId="1" applyNumberFormat="1" applyFont="1" applyFill="1" applyBorder="1" applyAlignment="1">
      <alignment horizontal="right"/>
    </xf>
    <xf numFmtId="3" fontId="8" fillId="0" borderId="40" xfId="1" applyNumberFormat="1" applyFont="1" applyBorder="1" applyAlignment="1">
      <alignment horizontal="right" wrapText="1"/>
    </xf>
    <xf numFmtId="3" fontId="8" fillId="0" borderId="40" xfId="1" applyNumberFormat="1" applyFont="1" applyFill="1" applyBorder="1" applyAlignment="1">
      <alignment horizontal="right"/>
    </xf>
    <xf numFmtId="3" fontId="4" fillId="3" borderId="26" xfId="1" applyNumberFormat="1" applyFont="1" applyFill="1" applyBorder="1" applyAlignment="1">
      <alignment horizontal="right"/>
    </xf>
    <xf numFmtId="0" fontId="6" fillId="0" borderId="39" xfId="1" applyFont="1" applyFill="1" applyBorder="1" applyAlignment="1">
      <alignment horizontal="center" wrapText="1"/>
    </xf>
    <xf numFmtId="49" fontId="6" fillId="0" borderId="47" xfId="1" applyNumberFormat="1" applyFont="1" applyFill="1" applyBorder="1" applyAlignment="1">
      <alignment horizontal="center" wrapText="1"/>
    </xf>
    <xf numFmtId="0" fontId="6" fillId="0" borderId="37" xfId="1" applyFont="1" applyFill="1" applyBorder="1" applyAlignment="1">
      <alignment horizontal="center" wrapText="1"/>
    </xf>
    <xf numFmtId="3" fontId="8" fillId="2" borderId="13" xfId="1" applyNumberFormat="1" applyFont="1" applyFill="1" applyBorder="1" applyAlignment="1">
      <alignment horizontal="right"/>
    </xf>
    <xf numFmtId="3" fontId="6" fillId="2" borderId="14" xfId="1" applyNumberFormat="1" applyFont="1" applyFill="1" applyBorder="1" applyAlignment="1">
      <alignment horizontal="right"/>
    </xf>
    <xf numFmtId="3" fontId="6" fillId="2" borderId="40" xfId="1" applyNumberFormat="1" applyFont="1" applyFill="1" applyBorder="1" applyAlignment="1">
      <alignment horizontal="right"/>
    </xf>
    <xf numFmtId="0" fontId="8" fillId="0" borderId="56" xfId="1" applyFont="1" applyBorder="1" applyAlignment="1">
      <alignment horizontal="right" vertical="center" wrapText="1"/>
    </xf>
    <xf numFmtId="3" fontId="4" fillId="3" borderId="42" xfId="1" applyNumberFormat="1" applyFont="1" applyFill="1" applyBorder="1" applyAlignment="1">
      <alignment horizontal="right"/>
    </xf>
    <xf numFmtId="3" fontId="6" fillId="0" borderId="17" xfId="1" applyNumberFormat="1" applyFont="1" applyFill="1" applyBorder="1" applyAlignment="1">
      <alignment horizontal="right" wrapText="1"/>
    </xf>
    <xf numFmtId="3" fontId="8" fillId="0" borderId="56" xfId="1" applyNumberFormat="1" applyFont="1" applyFill="1" applyBorder="1" applyAlignment="1">
      <alignment horizontal="right"/>
    </xf>
    <xf numFmtId="3" fontId="8" fillId="0" borderId="41" xfId="1" applyNumberFormat="1" applyFont="1" applyBorder="1" applyAlignment="1">
      <alignment horizontal="right" wrapText="1"/>
    </xf>
    <xf numFmtId="3" fontId="8" fillId="0" borderId="41" xfId="1" applyNumberFormat="1" applyFont="1" applyFill="1" applyBorder="1" applyAlignment="1">
      <alignment horizontal="right"/>
    </xf>
    <xf numFmtId="3" fontId="6" fillId="0" borderId="38" xfId="1" applyNumberFormat="1" applyFont="1" applyFill="1" applyBorder="1" applyAlignment="1">
      <alignment horizontal="right" wrapText="1"/>
    </xf>
    <xf numFmtId="3" fontId="8" fillId="0" borderId="56" xfId="1" applyNumberFormat="1" applyFont="1" applyFill="1" applyBorder="1" applyAlignment="1">
      <alignment horizontal="right" wrapText="1"/>
    </xf>
    <xf numFmtId="3" fontId="8" fillId="0" borderId="52" xfId="1" applyNumberFormat="1" applyFont="1" applyFill="1" applyBorder="1" applyAlignment="1">
      <alignment horizontal="right"/>
    </xf>
    <xf numFmtId="3" fontId="6" fillId="0" borderId="41" xfId="1" applyNumberFormat="1" applyFont="1" applyFill="1" applyBorder="1" applyAlignment="1">
      <alignment horizontal="right" wrapText="1"/>
    </xf>
    <xf numFmtId="0" fontId="8" fillId="0" borderId="2" xfId="1" applyFont="1" applyBorder="1" applyAlignment="1">
      <alignment horizontal="right" vertical="center" wrapText="1"/>
    </xf>
    <xf numFmtId="3" fontId="8" fillId="0" borderId="40" xfId="1" applyNumberFormat="1" applyFont="1" applyFill="1" applyBorder="1" applyAlignment="1">
      <alignment horizontal="right" wrapText="1"/>
    </xf>
    <xf numFmtId="3" fontId="8" fillId="0" borderId="48" xfId="1" applyNumberFormat="1" applyFont="1" applyFill="1" applyBorder="1" applyAlignment="1">
      <alignment horizontal="right"/>
    </xf>
    <xf numFmtId="0" fontId="7" fillId="2" borderId="42" xfId="1" applyFont="1" applyFill="1" applyBorder="1" applyAlignment="1">
      <alignment wrapText="1"/>
    </xf>
    <xf numFmtId="0" fontId="6" fillId="0" borderId="37" xfId="1" applyFont="1" applyFill="1" applyBorder="1"/>
    <xf numFmtId="0" fontId="6" fillId="0" borderId="39" xfId="1" applyFont="1" applyFill="1" applyBorder="1"/>
    <xf numFmtId="3" fontId="8" fillId="0" borderId="53" xfId="1" applyNumberFormat="1" applyFont="1" applyFill="1" applyBorder="1" applyAlignment="1">
      <alignment horizontal="right"/>
    </xf>
    <xf numFmtId="3" fontId="8" fillId="0" borderId="50" xfId="1" applyNumberFormat="1" applyFont="1" applyFill="1" applyBorder="1" applyAlignment="1">
      <alignment horizontal="right"/>
    </xf>
    <xf numFmtId="3" fontId="7" fillId="2" borderId="57" xfId="1" applyNumberFormat="1" applyFont="1" applyFill="1" applyBorder="1" applyAlignment="1">
      <alignment horizontal="right" vertical="center" wrapText="1"/>
    </xf>
    <xf numFmtId="3" fontId="7" fillId="3" borderId="31" xfId="1" applyNumberFormat="1" applyFont="1" applyFill="1" applyBorder="1" applyAlignment="1">
      <alignment horizontal="right" wrapText="1"/>
    </xf>
    <xf numFmtId="3" fontId="8" fillId="4" borderId="48" xfId="1" applyNumberFormat="1" applyFont="1" applyFill="1" applyBorder="1" applyAlignment="1">
      <alignment horizontal="right"/>
    </xf>
    <xf numFmtId="3" fontId="8" fillId="4" borderId="40" xfId="1" applyNumberFormat="1" applyFont="1" applyFill="1" applyBorder="1" applyAlignment="1">
      <alignment horizontal="right"/>
    </xf>
    <xf numFmtId="3" fontId="7" fillId="2" borderId="31" xfId="1" applyNumberFormat="1" applyFont="1" applyFill="1" applyBorder="1" applyAlignment="1">
      <alignment horizontal="right" wrapText="1"/>
    </xf>
    <xf numFmtId="3" fontId="7" fillId="2" borderId="26" xfId="1" applyNumberFormat="1" applyFont="1" applyFill="1" applyBorder="1" applyAlignment="1">
      <alignment horizontal="right" vertical="center" wrapText="1"/>
    </xf>
    <xf numFmtId="3" fontId="7" fillId="3" borderId="51" xfId="1" applyNumberFormat="1" applyFont="1" applyFill="1" applyBorder="1" applyAlignment="1">
      <alignment horizontal="right" wrapText="1"/>
    </xf>
    <xf numFmtId="3" fontId="7" fillId="2" borderId="51" xfId="1" applyNumberFormat="1" applyFont="1" applyFill="1" applyBorder="1" applyAlignment="1">
      <alignment horizontal="right" wrapText="1"/>
    </xf>
    <xf numFmtId="3" fontId="7" fillId="2" borderId="1" xfId="1" applyNumberFormat="1" applyFont="1" applyFill="1" applyBorder="1" applyAlignment="1">
      <alignment horizontal="right" vertical="center" wrapText="1"/>
    </xf>
    <xf numFmtId="3" fontId="8" fillId="4" borderId="49" xfId="1" applyNumberFormat="1" applyFont="1" applyFill="1" applyBorder="1" applyAlignment="1">
      <alignment horizontal="right" wrapText="1"/>
    </xf>
    <xf numFmtId="3" fontId="8" fillId="0" borderId="49" xfId="1" applyNumberFormat="1" applyFont="1" applyFill="1" applyBorder="1" applyAlignment="1">
      <alignment horizontal="right" wrapText="1"/>
    </xf>
    <xf numFmtId="3" fontId="7" fillId="3" borderId="35" xfId="1" applyNumberFormat="1" applyFont="1" applyFill="1" applyBorder="1" applyAlignment="1">
      <alignment horizontal="right" vertical="center" wrapText="1"/>
    </xf>
    <xf numFmtId="0" fontId="6" fillId="0" borderId="44" xfId="1" applyFont="1" applyFill="1" applyBorder="1"/>
    <xf numFmtId="3" fontId="8" fillId="4" borderId="8" xfId="1" applyNumberFormat="1" applyFont="1" applyFill="1" applyBorder="1" applyAlignment="1">
      <alignment horizontal="right"/>
    </xf>
    <xf numFmtId="3" fontId="8" fillId="0" borderId="8" xfId="1" applyNumberFormat="1" applyFont="1" applyFill="1" applyBorder="1" applyAlignment="1">
      <alignment horizontal="right"/>
    </xf>
    <xf numFmtId="3" fontId="8" fillId="0" borderId="58" xfId="1" applyNumberFormat="1" applyFont="1" applyFill="1" applyBorder="1" applyAlignment="1">
      <alignment horizontal="right"/>
    </xf>
    <xf numFmtId="3" fontId="7" fillId="2" borderId="43" xfId="1" applyNumberFormat="1" applyFont="1" applyFill="1" applyBorder="1" applyAlignment="1">
      <alignment horizontal="right" wrapText="1"/>
    </xf>
    <xf numFmtId="0" fontId="6" fillId="0" borderId="2" xfId="1" applyFont="1" applyBorder="1" applyAlignment="1">
      <alignment horizontal="center" wrapText="1"/>
    </xf>
    <xf numFmtId="0" fontId="6" fillId="0" borderId="20" xfId="1" applyFont="1" applyBorder="1" applyAlignment="1">
      <alignment horizontal="center" wrapText="1"/>
    </xf>
    <xf numFmtId="0" fontId="6" fillId="0" borderId="39" xfId="1" applyFont="1" applyBorder="1" applyAlignment="1">
      <alignment vertical="center"/>
    </xf>
    <xf numFmtId="0" fontId="4" fillId="2" borderId="42" xfId="1" applyFont="1" applyFill="1" applyBorder="1"/>
    <xf numFmtId="0" fontId="6" fillId="0" borderId="47" xfId="1" applyFont="1" applyFill="1" applyBorder="1"/>
    <xf numFmtId="0" fontId="6" fillId="0" borderId="56" xfId="1" applyFont="1" applyBorder="1"/>
    <xf numFmtId="0" fontId="7" fillId="2" borderId="51" xfId="1" applyFont="1" applyFill="1" applyBorder="1" applyAlignment="1">
      <alignment horizontal="center" vertical="center" wrapText="1"/>
    </xf>
    <xf numFmtId="0" fontId="6" fillId="0" borderId="41" xfId="1" applyFont="1" applyBorder="1" applyAlignment="1">
      <alignment wrapText="1"/>
    </xf>
    <xf numFmtId="0" fontId="6" fillId="0" borderId="40" xfId="1" applyFont="1" applyBorder="1" applyAlignment="1">
      <alignment horizontal="center" vertical="center"/>
    </xf>
    <xf numFmtId="0" fontId="6" fillId="0" borderId="48" xfId="1" applyFont="1" applyFill="1" applyBorder="1" applyAlignment="1">
      <alignment horizontal="center"/>
    </xf>
    <xf numFmtId="0" fontId="6" fillId="0" borderId="14" xfId="1" applyFont="1" applyFill="1" applyBorder="1" applyAlignment="1">
      <alignment horizontal="center"/>
    </xf>
    <xf numFmtId="0" fontId="6" fillId="0" borderId="40" xfId="1" applyFont="1" applyFill="1" applyBorder="1" applyAlignment="1">
      <alignment horizontal="center"/>
    </xf>
    <xf numFmtId="0" fontId="6" fillId="0" borderId="40" xfId="1" applyFont="1" applyBorder="1" applyAlignment="1">
      <alignment horizontal="center"/>
    </xf>
    <xf numFmtId="0" fontId="6" fillId="0" borderId="20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6" fillId="0" borderId="0" xfId="1" applyFont="1" applyAlignment="1"/>
    <xf numFmtId="0" fontId="2" fillId="0" borderId="0" xfId="2" applyAlignment="1"/>
    <xf numFmtId="3" fontId="2" fillId="0" borderId="0" xfId="2" applyNumberFormat="1" applyFill="1"/>
    <xf numFmtId="0" fontId="14" fillId="0" borderId="0" xfId="2" applyFont="1"/>
    <xf numFmtId="0" fontId="14" fillId="0" borderId="0" xfId="2" applyFont="1" applyFill="1"/>
    <xf numFmtId="0" fontId="2" fillId="0" borderId="0" xfId="2" applyAlignment="1">
      <alignment horizontal="right"/>
    </xf>
    <xf numFmtId="0" fontId="6" fillId="0" borderId="0" xfId="0" applyFont="1"/>
    <xf numFmtId="0" fontId="6" fillId="0" borderId="40" xfId="1" applyFont="1" applyBorder="1" applyAlignment="1">
      <alignment horizontal="center" wrapText="1"/>
    </xf>
    <xf numFmtId="3" fontId="6" fillId="5" borderId="49" xfId="1" applyNumberFormat="1" applyFont="1" applyFill="1" applyBorder="1" applyAlignment="1">
      <alignment horizontal="right" wrapText="1"/>
    </xf>
    <xf numFmtId="3" fontId="6" fillId="5" borderId="19" xfId="1" applyNumberFormat="1" applyFont="1" applyFill="1" applyBorder="1" applyAlignment="1">
      <alignment horizontal="right" wrapText="1"/>
    </xf>
    <xf numFmtId="3" fontId="8" fillId="5" borderId="11" xfId="1" applyNumberFormat="1" applyFont="1" applyFill="1" applyBorder="1" applyAlignment="1">
      <alignment horizontal="right"/>
    </xf>
    <xf numFmtId="3" fontId="8" fillId="5" borderId="53" xfId="1" applyNumberFormat="1" applyFont="1" applyFill="1" applyBorder="1" applyAlignment="1">
      <alignment horizontal="right"/>
    </xf>
    <xf numFmtId="3" fontId="8" fillId="5" borderId="50" xfId="1" applyNumberFormat="1" applyFont="1" applyFill="1" applyBorder="1" applyAlignment="1">
      <alignment horizontal="right"/>
    </xf>
    <xf numFmtId="0" fontId="1" fillId="0" borderId="0" xfId="2" applyFont="1"/>
    <xf numFmtId="0" fontId="15" fillId="0" borderId="0" xfId="0" applyFont="1" applyAlignment="1">
      <alignment horizontal="left"/>
    </xf>
    <xf numFmtId="0" fontId="16" fillId="0" borderId="0" xfId="2" applyFont="1" applyAlignment="1">
      <alignment horizontal="left"/>
    </xf>
    <xf numFmtId="0" fontId="17" fillId="0" borderId="0" xfId="2" applyFont="1"/>
    <xf numFmtId="0" fontId="1" fillId="0" borderId="0" xfId="2" applyFont="1" applyFill="1"/>
    <xf numFmtId="3" fontId="6" fillId="0" borderId="20" xfId="1" applyNumberFormat="1" applyFont="1" applyFill="1" applyBorder="1" applyAlignment="1">
      <alignment horizontal="right" wrapText="1"/>
    </xf>
    <xf numFmtId="3" fontId="6" fillId="0" borderId="11" xfId="1" applyNumberFormat="1" applyFont="1" applyFill="1" applyBorder="1" applyAlignment="1">
      <alignment horizontal="right" wrapText="1"/>
    </xf>
    <xf numFmtId="3" fontId="6" fillId="0" borderId="19" xfId="1" applyNumberFormat="1" applyFont="1" applyFill="1" applyBorder="1" applyAlignment="1">
      <alignment horizontal="right" vertical="top" wrapText="1"/>
    </xf>
    <xf numFmtId="3" fontId="8" fillId="0" borderId="59" xfId="1" applyNumberFormat="1" applyFont="1" applyFill="1" applyBorder="1" applyAlignment="1">
      <alignment horizontal="right"/>
    </xf>
    <xf numFmtId="3" fontId="6" fillId="0" borderId="54" xfId="1" applyNumberFormat="1" applyFont="1" applyFill="1" applyBorder="1" applyAlignment="1">
      <alignment horizontal="right" wrapText="1"/>
    </xf>
    <xf numFmtId="3" fontId="4" fillId="3" borderId="60" xfId="1" applyNumberFormat="1" applyFont="1" applyFill="1" applyBorder="1" applyAlignment="1">
      <alignment horizontal="right"/>
    </xf>
    <xf numFmtId="3" fontId="4" fillId="3" borderId="57" xfId="1" applyNumberFormat="1" applyFont="1" applyFill="1" applyBorder="1" applyAlignment="1">
      <alignment horizontal="right"/>
    </xf>
    <xf numFmtId="3" fontId="8" fillId="5" borderId="14" xfId="1" applyNumberFormat="1" applyFont="1" applyFill="1" applyBorder="1" applyAlignment="1">
      <alignment horizontal="right"/>
    </xf>
    <xf numFmtId="3" fontId="19" fillId="0" borderId="11" xfId="1" applyNumberFormat="1" applyFont="1" applyFill="1" applyBorder="1" applyAlignment="1">
      <alignment horizontal="right"/>
    </xf>
    <xf numFmtId="3" fontId="19" fillId="0" borderId="19" xfId="1" applyNumberFormat="1" applyFont="1" applyFill="1" applyBorder="1" applyAlignment="1">
      <alignment horizontal="right"/>
    </xf>
    <xf numFmtId="0" fontId="7" fillId="6" borderId="14" xfId="0" applyFont="1" applyFill="1" applyBorder="1"/>
    <xf numFmtId="3" fontId="19" fillId="0" borderId="45" xfId="1" applyNumberFormat="1" applyFont="1" applyFill="1" applyBorder="1" applyAlignment="1">
      <alignment horizontal="right"/>
    </xf>
    <xf numFmtId="3" fontId="19" fillId="0" borderId="49" xfId="1" applyNumberFormat="1" applyFont="1" applyFill="1" applyBorder="1" applyAlignment="1">
      <alignment horizontal="right" wrapText="1"/>
    </xf>
    <xf numFmtId="3" fontId="8" fillId="6" borderId="18" xfId="0" applyNumberFormat="1" applyFont="1" applyFill="1" applyBorder="1" applyAlignment="1">
      <alignment horizontal="right"/>
    </xf>
    <xf numFmtId="3" fontId="8" fillId="6" borderId="16" xfId="0" applyNumberFormat="1" applyFont="1" applyFill="1" applyBorder="1" applyAlignment="1">
      <alignment horizontal="right"/>
    </xf>
    <xf numFmtId="3" fontId="8" fillId="6" borderId="19" xfId="0" applyNumberFormat="1" applyFont="1" applyFill="1" applyBorder="1" applyAlignment="1">
      <alignment horizontal="right"/>
    </xf>
    <xf numFmtId="3" fontId="8" fillId="6" borderId="15" xfId="0" applyNumberFormat="1" applyFont="1" applyFill="1" applyBorder="1" applyAlignment="1">
      <alignment horizontal="right"/>
    </xf>
    <xf numFmtId="3" fontId="19" fillId="0" borderId="11" xfId="1" applyNumberFormat="1" applyFont="1" applyFill="1" applyBorder="1" applyAlignment="1">
      <alignment horizontal="right" wrapText="1"/>
    </xf>
    <xf numFmtId="0" fontId="18" fillId="0" borderId="0" xfId="2" applyFont="1"/>
    <xf numFmtId="3" fontId="18" fillId="0" borderId="0" xfId="2" applyNumberFormat="1" applyFont="1"/>
    <xf numFmtId="3" fontId="8" fillId="7" borderId="16" xfId="0" applyNumberFormat="1" applyFont="1" applyFill="1" applyBorder="1" applyAlignment="1">
      <alignment horizontal="right"/>
    </xf>
    <xf numFmtId="3" fontId="19" fillId="0" borderId="2" xfId="1" applyNumberFormat="1" applyFont="1" applyBorder="1" applyAlignment="1">
      <alignment horizontal="right" wrapText="1"/>
    </xf>
    <xf numFmtId="3" fontId="19" fillId="0" borderId="41" xfId="1" applyNumberFormat="1" applyFont="1" applyBorder="1" applyAlignment="1">
      <alignment horizontal="right" wrapText="1"/>
    </xf>
    <xf numFmtId="3" fontId="19" fillId="0" borderId="40" xfId="1" applyNumberFormat="1" applyFont="1" applyBorder="1" applyAlignment="1">
      <alignment horizontal="right" wrapText="1"/>
    </xf>
    <xf numFmtId="0" fontId="7" fillId="7" borderId="14" xfId="0" applyFont="1" applyFill="1" applyBorder="1"/>
    <xf numFmtId="0" fontId="21" fillId="7" borderId="0" xfId="0" applyFont="1" applyFill="1"/>
    <xf numFmtId="0" fontId="4" fillId="0" borderId="0" xfId="0" applyFont="1" applyAlignment="1">
      <alignment horizontal="right"/>
    </xf>
    <xf numFmtId="49" fontId="4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0" borderId="0" xfId="1" applyFont="1" applyAlignment="1">
      <alignment horizontal="right" wrapText="1"/>
    </xf>
    <xf numFmtId="0" fontId="7" fillId="0" borderId="1" xfId="1" applyFont="1" applyFill="1" applyBorder="1" applyAlignment="1">
      <alignment horizontal="justify" vertical="center" wrapText="1"/>
    </xf>
    <xf numFmtId="0" fontId="8" fillId="0" borderId="1" xfId="1" applyFont="1" applyBorder="1" applyAlignment="1">
      <alignment horizontal="justify" vertical="center" wrapText="1"/>
    </xf>
    <xf numFmtId="0" fontId="3" fillId="0" borderId="1" xfId="1" applyBorder="1" applyAlignment="1">
      <alignment vertical="center"/>
    </xf>
    <xf numFmtId="0" fontId="7" fillId="2" borderId="27" xfId="1" applyFont="1" applyFill="1" applyBorder="1" applyAlignment="1">
      <alignment horizontal="left" vertical="center" wrapText="1"/>
    </xf>
    <xf numFmtId="0" fontId="6" fillId="2" borderId="32" xfId="1" applyFont="1" applyFill="1" applyBorder="1" applyAlignment="1">
      <alignment horizontal="left" vertical="center"/>
    </xf>
    <xf numFmtId="0" fontId="13" fillId="0" borderId="0" xfId="1" applyFont="1" applyFill="1" applyBorder="1" applyAlignment="1">
      <alignment horizontal="left"/>
    </xf>
    <xf numFmtId="0" fontId="7" fillId="0" borderId="1" xfId="1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left" vertical="center" wrapText="1"/>
    </xf>
    <xf numFmtId="0" fontId="8" fillId="0" borderId="0" xfId="1" applyFont="1" applyBorder="1" applyAlignment="1">
      <alignment horizontal="left" vertical="center" wrapText="1"/>
    </xf>
    <xf numFmtId="0" fontId="4" fillId="2" borderId="33" xfId="1" applyFont="1" applyFill="1" applyBorder="1" applyAlignment="1">
      <alignment horizontal="left" vertical="center" wrapText="1"/>
    </xf>
    <xf numFmtId="0" fontId="6" fillId="2" borderId="34" xfId="1" applyFont="1" applyFill="1" applyBorder="1" applyAlignment="1">
      <alignment horizontal="left" vertical="center"/>
    </xf>
    <xf numFmtId="0" fontId="6" fillId="2" borderId="55" xfId="1" applyFont="1" applyFill="1" applyBorder="1" applyAlignment="1">
      <alignment horizontal="left" vertical="center"/>
    </xf>
    <xf numFmtId="0" fontId="6" fillId="0" borderId="0" xfId="1" applyFont="1" applyAlignment="1">
      <alignment horizontal="center" wrapText="1"/>
    </xf>
    <xf numFmtId="0" fontId="6" fillId="7" borderId="40" xfId="1" applyFont="1" applyFill="1" applyBorder="1" applyAlignment="1">
      <alignment horizontal="center"/>
    </xf>
    <xf numFmtId="0" fontId="21" fillId="0" borderId="0" xfId="0" applyFont="1" applyFill="1"/>
    <xf numFmtId="0" fontId="20" fillId="0" borderId="0" xfId="0" applyFont="1" applyFill="1"/>
    <xf numFmtId="3" fontId="8" fillId="0" borderId="25" xfId="0" applyNumberFormat="1" applyFont="1" applyFill="1" applyBorder="1" applyAlignment="1">
      <alignment horizontal="right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37"/>
  <sheetViews>
    <sheetView zoomScaleNormal="100" zoomScaleSheetLayoutView="100" workbookViewId="0">
      <selection activeCell="M23" sqref="M23"/>
    </sheetView>
  </sheetViews>
  <sheetFormatPr defaultRowHeight="12.75" x14ac:dyDescent="0.2"/>
  <cols>
    <col min="1" max="1" width="12.7109375" customWidth="1"/>
    <col min="2" max="2" width="15.42578125" bestFit="1" customWidth="1"/>
    <col min="3" max="3" width="15.42578125" customWidth="1"/>
    <col min="4" max="4" width="15.42578125" bestFit="1" customWidth="1"/>
    <col min="5" max="13" width="12.7109375" customWidth="1"/>
    <col min="14" max="14" width="17.140625" customWidth="1"/>
  </cols>
  <sheetData>
    <row r="2" spans="1:16" ht="15.75" x14ac:dyDescent="0.25">
      <c r="M2" s="234" t="s">
        <v>159</v>
      </c>
    </row>
    <row r="4" spans="1:16" s="3" customFormat="1" ht="15.75" x14ac:dyDescent="0.25">
      <c r="A4" s="1" t="s">
        <v>0</v>
      </c>
      <c r="B4" s="2"/>
      <c r="C4" s="2"/>
      <c r="D4" s="2"/>
      <c r="E4" s="2"/>
      <c r="F4" s="2"/>
      <c r="G4" s="2"/>
      <c r="H4" s="2"/>
      <c r="I4" s="2"/>
      <c r="J4" s="2"/>
      <c r="M4" s="196" t="s">
        <v>158</v>
      </c>
    </row>
    <row r="5" spans="1:16" s="4" customFormat="1" ht="50.1" customHeight="1" thickBot="1" x14ac:dyDescent="0.25">
      <c r="A5" s="235" t="s">
        <v>17</v>
      </c>
      <c r="B5" s="235"/>
      <c r="C5" s="235"/>
      <c r="D5" s="235"/>
      <c r="E5" s="235"/>
      <c r="F5" s="235"/>
      <c r="G5" s="235"/>
      <c r="H5" s="235"/>
      <c r="I5" s="235"/>
      <c r="J5" s="235"/>
      <c r="K5" s="236"/>
      <c r="L5" s="236"/>
      <c r="M5" s="236"/>
    </row>
    <row r="6" spans="1:16" s="3" customFormat="1" ht="15.75" customHeight="1" x14ac:dyDescent="0.2">
      <c r="A6" s="237" t="s">
        <v>1</v>
      </c>
      <c r="B6" s="239">
        <v>2014</v>
      </c>
      <c r="C6" s="240"/>
      <c r="D6" s="241"/>
      <c r="E6" s="242">
        <v>2015</v>
      </c>
      <c r="F6" s="243"/>
      <c r="G6" s="244"/>
      <c r="H6" s="245">
        <v>2016</v>
      </c>
      <c r="I6" s="243"/>
      <c r="J6" s="244"/>
      <c r="K6" s="242">
        <v>2017</v>
      </c>
      <c r="L6" s="243"/>
      <c r="M6" s="244"/>
    </row>
    <row r="7" spans="1:16" s="3" customFormat="1" ht="35.1" customHeight="1" thickBot="1" x14ac:dyDescent="0.25">
      <c r="A7" s="238"/>
      <c r="B7" s="5" t="s">
        <v>2</v>
      </c>
      <c r="C7" s="6" t="s">
        <v>3</v>
      </c>
      <c r="D7" s="7" t="s">
        <v>4</v>
      </c>
      <c r="E7" s="8" t="s">
        <v>2</v>
      </c>
      <c r="F7" s="6" t="s">
        <v>3</v>
      </c>
      <c r="G7" s="7" t="s">
        <v>4</v>
      </c>
      <c r="H7" s="5" t="s">
        <v>2</v>
      </c>
      <c r="I7" s="6" t="s">
        <v>3</v>
      </c>
      <c r="J7" s="7" t="s">
        <v>4</v>
      </c>
      <c r="K7" s="8" t="s">
        <v>2</v>
      </c>
      <c r="L7" s="6" t="s">
        <v>3</v>
      </c>
      <c r="M7" s="7" t="s">
        <v>4</v>
      </c>
    </row>
    <row r="8" spans="1:16" s="3" customFormat="1" ht="15.75" x14ac:dyDescent="0.25">
      <c r="A8" s="9" t="s">
        <v>5</v>
      </c>
      <c r="B8" s="10">
        <f>'III.B_1. návrh instituc.'!C10</f>
        <v>4452257359</v>
      </c>
      <c r="C8" s="11">
        <f>'III.C_1. návrh účelové'!F5</f>
        <v>0</v>
      </c>
      <c r="D8" s="12">
        <f t="shared" ref="D8:D19" si="0">B8+C8</f>
        <v>4452257359</v>
      </c>
      <c r="E8" s="13">
        <f>'III.B_1. návrh instituc.'!D10</f>
        <v>4461331</v>
      </c>
      <c r="F8" s="55">
        <f>'III.C_1. návrh účelové'!G5</f>
        <v>0</v>
      </c>
      <c r="G8" s="14">
        <f t="shared" ref="G8:G19" si="1">E8+F8</f>
        <v>4461331</v>
      </c>
      <c r="H8" s="15">
        <f>'III.B_1. návrh instituc.'!E10</f>
        <v>4461331</v>
      </c>
      <c r="I8" s="55">
        <f>'III.C_1. návrh účelové'!H5</f>
        <v>0</v>
      </c>
      <c r="J8" s="14">
        <f t="shared" ref="J8:J19" si="2">H8+I8</f>
        <v>4461331</v>
      </c>
      <c r="K8" s="13">
        <f>'III.B_1. návrh instituc.'!F10</f>
        <v>4461331</v>
      </c>
      <c r="L8" s="55">
        <v>0</v>
      </c>
      <c r="M8" s="14">
        <f t="shared" ref="M8:M19" si="3">K8+L8</f>
        <v>4461331</v>
      </c>
    </row>
    <row r="9" spans="1:16" s="3" customFormat="1" ht="15.75" x14ac:dyDescent="0.25">
      <c r="A9" s="218" t="s">
        <v>6</v>
      </c>
      <c r="B9" s="17">
        <f>'III.B_1. návrh instituc.'!C12</f>
        <v>107576000</v>
      </c>
      <c r="C9" s="18">
        <f>'III.C_1. návrh účelové'!F14</f>
        <v>3356971000</v>
      </c>
      <c r="D9" s="19">
        <f t="shared" si="0"/>
        <v>3464547000</v>
      </c>
      <c r="E9" s="221">
        <f>'III.B_1. návrh instituc.'!D12</f>
        <v>114687</v>
      </c>
      <c r="F9" s="222">
        <f>'III.C_1. návrh účelové'!G14</f>
        <v>3708792</v>
      </c>
      <c r="G9" s="223">
        <f t="shared" si="1"/>
        <v>3823479</v>
      </c>
      <c r="H9" s="224">
        <f>'III.B_1. návrh instituc.'!E12</f>
        <v>114687</v>
      </c>
      <c r="I9" s="222">
        <f>'III.C_1. návrh účelové'!H14</f>
        <v>3813792</v>
      </c>
      <c r="J9" s="223">
        <f t="shared" si="2"/>
        <v>3928479</v>
      </c>
      <c r="K9" s="221">
        <f>'III.B_1. návrh instituc.'!F12</f>
        <v>114687</v>
      </c>
      <c r="L9" s="222">
        <f>'III.C_1. návrh účelové'!I14</f>
        <v>3918792</v>
      </c>
      <c r="M9" s="223">
        <f t="shared" si="3"/>
        <v>4033479</v>
      </c>
    </row>
    <row r="10" spans="1:16" s="3" customFormat="1" ht="15.75" x14ac:dyDescent="0.25">
      <c r="A10" s="218" t="s">
        <v>7</v>
      </c>
      <c r="B10" s="17">
        <f>'III.B_1. návrh instituc.'!C15</f>
        <v>74901000</v>
      </c>
      <c r="C10" s="18">
        <f>'III.C_1. návrh účelové'!F17</f>
        <v>406079000</v>
      </c>
      <c r="D10" s="19">
        <f t="shared" si="0"/>
        <v>480980000</v>
      </c>
      <c r="E10" s="221">
        <f>'III.B_1. návrh instituc.'!D15</f>
        <v>74955</v>
      </c>
      <c r="F10" s="222">
        <f>'III.C_1. návrh účelové'!G17</f>
        <v>374342</v>
      </c>
      <c r="G10" s="223">
        <f t="shared" si="1"/>
        <v>449297</v>
      </c>
      <c r="H10" s="224">
        <f>'III.B_1. návrh instituc.'!E15</f>
        <v>74901</v>
      </c>
      <c r="I10" s="222">
        <f>'III.C_1. návrh účelové'!H17</f>
        <v>425000</v>
      </c>
      <c r="J10" s="223">
        <f t="shared" si="2"/>
        <v>499901</v>
      </c>
      <c r="K10" s="221">
        <f>'III.B_1. návrh instituc.'!F15</f>
        <v>74901</v>
      </c>
      <c r="L10" s="222">
        <f>'III.C_1. návrh účelové'!I17</f>
        <v>425000</v>
      </c>
      <c r="M10" s="223">
        <f t="shared" si="3"/>
        <v>499901</v>
      </c>
    </row>
    <row r="11" spans="1:16" s="3" customFormat="1" ht="15.75" x14ac:dyDescent="0.25">
      <c r="A11" s="218" t="s">
        <v>8</v>
      </c>
      <c r="B11" s="17">
        <f>'III.B_1. návrh instituc.'!C19</f>
        <v>89977000</v>
      </c>
      <c r="C11" s="18">
        <f>'III.C_1. návrh účelové'!F20</f>
        <v>323000000</v>
      </c>
      <c r="D11" s="19">
        <f t="shared" si="0"/>
        <v>412977000</v>
      </c>
      <c r="E11" s="221">
        <f>'III.B_1. návrh instituc.'!D19</f>
        <v>90035</v>
      </c>
      <c r="F11" s="222">
        <f>'III.C_1. návrh účelové'!G20</f>
        <v>333000</v>
      </c>
      <c r="G11" s="223">
        <f t="shared" si="1"/>
        <v>423035</v>
      </c>
      <c r="H11" s="224">
        <f>'III.B_1. návrh instituc.'!E19</f>
        <v>89977</v>
      </c>
      <c r="I11" s="222">
        <f>'III.C_1. návrh účelové'!H20</f>
        <v>333000</v>
      </c>
      <c r="J11" s="223">
        <f t="shared" si="2"/>
        <v>422977</v>
      </c>
      <c r="K11" s="221">
        <f>'III.B_1. návrh instituc.'!F19</f>
        <v>89977</v>
      </c>
      <c r="L11" s="222">
        <f>'III.C_1. návrh účelové'!I20</f>
        <v>350000</v>
      </c>
      <c r="M11" s="223">
        <f t="shared" si="3"/>
        <v>439977</v>
      </c>
    </row>
    <row r="12" spans="1:16" s="3" customFormat="1" ht="15.75" x14ac:dyDescent="0.25">
      <c r="A12" s="218" t="s">
        <v>9</v>
      </c>
      <c r="B12" s="17">
        <f>'III.B_1. návrh instituc.'!C26</f>
        <v>507434000</v>
      </c>
      <c r="C12" s="18">
        <f>'III.C_1. návrh účelové'!F22</f>
        <v>1057226000</v>
      </c>
      <c r="D12" s="19">
        <f t="shared" si="0"/>
        <v>1564660000</v>
      </c>
      <c r="E12" s="221">
        <f>'III.B_1. návrh instituc.'!D26</f>
        <v>977434</v>
      </c>
      <c r="F12" s="222">
        <f>'III.C_1. návrh účelové'!G22</f>
        <v>370000</v>
      </c>
      <c r="G12" s="223">
        <f t="shared" si="1"/>
        <v>1347434</v>
      </c>
      <c r="H12" s="224">
        <f>'III.B_1. návrh instituc.'!E26</f>
        <v>664008</v>
      </c>
      <c r="I12" s="222">
        <f>'III.C_1. návrh účelové'!H22</f>
        <v>19572</v>
      </c>
      <c r="J12" s="223">
        <f t="shared" si="2"/>
        <v>683580</v>
      </c>
      <c r="K12" s="221">
        <f>'III.B_1. návrh instituc.'!F26</f>
        <v>856374</v>
      </c>
      <c r="L12" s="222">
        <f>'III.C_1. návrh účelové'!I22</f>
        <v>0</v>
      </c>
      <c r="M12" s="223">
        <f t="shared" si="3"/>
        <v>856374</v>
      </c>
    </row>
    <row r="13" spans="1:16" s="3" customFormat="1" ht="15.75" x14ac:dyDescent="0.25">
      <c r="A13" s="16" t="s">
        <v>10</v>
      </c>
      <c r="B13" s="17">
        <f>'III.B_1. návrh instituc.'!C37</f>
        <v>6683172100</v>
      </c>
      <c r="C13" s="18">
        <f>'III.C_1. návrh účelové'!F41</f>
        <v>3849343000</v>
      </c>
      <c r="D13" s="19">
        <f t="shared" si="0"/>
        <v>10532515100</v>
      </c>
      <c r="E13" s="20">
        <f>'III.B_1. návrh instituc.'!D37</f>
        <v>7038964</v>
      </c>
      <c r="F13" s="21">
        <f>'III.C_1. návrh účelové'!G41</f>
        <v>5767429</v>
      </c>
      <c r="G13" s="22">
        <f t="shared" si="1"/>
        <v>12806393</v>
      </c>
      <c r="H13" s="23">
        <f>'III.B_1. návrh instituc.'!E37</f>
        <v>7338722</v>
      </c>
      <c r="I13" s="21">
        <f>'III.C_1. návrh účelové'!H41</f>
        <v>6488354</v>
      </c>
      <c r="J13" s="22">
        <f t="shared" si="2"/>
        <v>13827076</v>
      </c>
      <c r="K13" s="20">
        <f>'III.B_1. návrh instituc.'!F37</f>
        <v>8338722</v>
      </c>
      <c r="L13" s="21">
        <f>'III.C_1. návrh účelové'!I41</f>
        <v>6488354</v>
      </c>
      <c r="M13" s="22">
        <f t="shared" si="3"/>
        <v>14827076</v>
      </c>
    </row>
    <row r="14" spans="1:16" s="3" customFormat="1" ht="15.75" x14ac:dyDescent="0.25">
      <c r="A14" s="232" t="s">
        <v>11</v>
      </c>
      <c r="B14" s="17">
        <f>'III.B_1. návrh instituc.'!C41</f>
        <v>59930000</v>
      </c>
      <c r="C14" s="18">
        <f>'III.C_1. návrh účelové'!F46</f>
        <v>570000000</v>
      </c>
      <c r="D14" s="19">
        <f t="shared" si="0"/>
        <v>629930000</v>
      </c>
      <c r="E14" s="221">
        <f>'III.B_1. návrh instituc.'!D41</f>
        <v>59930</v>
      </c>
      <c r="F14" s="228">
        <f>'III.C_1. návrh účelové'!G46</f>
        <v>417604</v>
      </c>
      <c r="G14" s="22">
        <f t="shared" si="1"/>
        <v>477534</v>
      </c>
      <c r="H14" s="224">
        <f>'III.B_1. návrh instituc.'!E41</f>
        <v>59930</v>
      </c>
      <c r="I14" s="228">
        <f>'III.C_1. návrh účelové'!H46</f>
        <v>244469</v>
      </c>
      <c r="J14" s="22">
        <f t="shared" si="2"/>
        <v>304399</v>
      </c>
      <c r="K14" s="221">
        <f>'III.B_1. návrh instituc.'!F41</f>
        <v>59930</v>
      </c>
      <c r="L14" s="228">
        <f>'III.C_1. návrh účelové'!I46</f>
        <v>320372</v>
      </c>
      <c r="M14" s="22">
        <f t="shared" si="3"/>
        <v>380302</v>
      </c>
      <c r="N14" s="261"/>
      <c r="O14" s="262"/>
      <c r="P14" s="262"/>
    </row>
    <row r="15" spans="1:16" s="3" customFormat="1" ht="15.75" x14ac:dyDescent="0.25">
      <c r="A15" s="16" t="s">
        <v>12</v>
      </c>
      <c r="B15" s="17">
        <f>'III.B_1. návrh instituc.'!C45</f>
        <v>427744000</v>
      </c>
      <c r="C15" s="18">
        <f>'III.C_1. návrh účelové'!F49</f>
        <v>900000000</v>
      </c>
      <c r="D15" s="19">
        <f t="shared" si="0"/>
        <v>1327744000</v>
      </c>
      <c r="E15" s="20">
        <f>'III.B_1. návrh instituc.'!D45</f>
        <v>427744</v>
      </c>
      <c r="F15" s="222">
        <f>'III.C_1. návrh účelové'!G49</f>
        <v>1050000</v>
      </c>
      <c r="G15" s="22">
        <f t="shared" si="1"/>
        <v>1477744</v>
      </c>
      <c r="H15" s="23">
        <f>'III.B_1. návrh instituc.'!E45</f>
        <v>427744</v>
      </c>
      <c r="I15" s="21">
        <f>'III.C_1. návrh účelové'!H49</f>
        <v>750000</v>
      </c>
      <c r="J15" s="22">
        <f t="shared" si="2"/>
        <v>1177744</v>
      </c>
      <c r="K15" s="20">
        <f>'III.B_1. návrh instituc.'!F45</f>
        <v>427744</v>
      </c>
      <c r="L15" s="21">
        <f>'III.C_1. návrh účelové'!I49</f>
        <v>950000</v>
      </c>
      <c r="M15" s="22">
        <f t="shared" si="3"/>
        <v>1377744</v>
      </c>
    </row>
    <row r="16" spans="1:16" s="3" customFormat="1" ht="15.75" x14ac:dyDescent="0.25">
      <c r="A16" s="16" t="s">
        <v>13</v>
      </c>
      <c r="B16" s="17">
        <f>'III.B_1. návrh instituc.'!C50</f>
        <v>395652000</v>
      </c>
      <c r="C16" s="18">
        <f>'III.C_1. návrh účelové'!F52</f>
        <v>378552000</v>
      </c>
      <c r="D16" s="19">
        <f>B16+C16</f>
        <v>774204000</v>
      </c>
      <c r="E16" s="221">
        <f>'III.B_1. návrh instituc.'!D50</f>
        <v>395652</v>
      </c>
      <c r="F16" s="222">
        <f>'III.C_1. návrh účelové'!G52</f>
        <v>424000</v>
      </c>
      <c r="G16" s="223">
        <f t="shared" si="1"/>
        <v>819652</v>
      </c>
      <c r="H16" s="224">
        <f>'III.B_1. návrh instituc.'!E50</f>
        <v>395653</v>
      </c>
      <c r="I16" s="21">
        <f>'III.C_1. návrh účelové'!H52</f>
        <v>444000</v>
      </c>
      <c r="J16" s="22">
        <f t="shared" si="2"/>
        <v>839653</v>
      </c>
      <c r="K16" s="221">
        <f>'III.B_1. návrh instituc.'!F50</f>
        <v>395653</v>
      </c>
      <c r="L16" s="21">
        <f>'III.C_1. návrh účelové'!I52</f>
        <v>420000</v>
      </c>
      <c r="M16" s="22">
        <f t="shared" si="3"/>
        <v>815653</v>
      </c>
    </row>
    <row r="17" spans="1:13" s="3" customFormat="1" ht="15.75" x14ac:dyDescent="0.25">
      <c r="A17" s="218" t="s">
        <v>14</v>
      </c>
      <c r="B17" s="17">
        <f>'III.B_1. návrh instituc.'!C53</f>
        <v>33000000</v>
      </c>
      <c r="C17" s="24">
        <v>0</v>
      </c>
      <c r="D17" s="19">
        <f>B17+C17</f>
        <v>33000000</v>
      </c>
      <c r="E17" s="221">
        <f>'III.B_1. návrh instituc.'!D53</f>
        <v>39374</v>
      </c>
      <c r="F17" s="222">
        <v>0</v>
      </c>
      <c r="G17" s="223">
        <f t="shared" si="1"/>
        <v>39374</v>
      </c>
      <c r="H17" s="224">
        <f>'III.B_1. návrh instituc.'!E53</f>
        <v>39431</v>
      </c>
      <c r="I17" s="222">
        <v>0</v>
      </c>
      <c r="J17" s="223">
        <f t="shared" si="2"/>
        <v>39431</v>
      </c>
      <c r="K17" s="221">
        <f>'III.B_1. návrh instituc.'!F53</f>
        <v>39431</v>
      </c>
      <c r="L17" s="222">
        <v>0</v>
      </c>
      <c r="M17" s="223">
        <f t="shared" si="3"/>
        <v>39431</v>
      </c>
    </row>
    <row r="18" spans="1:13" s="3" customFormat="1" ht="16.5" thickBot="1" x14ac:dyDescent="0.3">
      <c r="A18" s="25" t="s">
        <v>15</v>
      </c>
      <c r="B18" s="26">
        <f>'III.B_1. návrh instituc.'!C55</f>
        <v>98077761</v>
      </c>
      <c r="C18" s="27">
        <f>'III.C_1. návrh účelové'!F60</f>
        <v>2864414000</v>
      </c>
      <c r="D18" s="28">
        <f>B18+C18</f>
        <v>2962491761</v>
      </c>
      <c r="E18" s="29">
        <f>'III.B_1. návrh instituc.'!D55</f>
        <v>102001</v>
      </c>
      <c r="F18" s="30">
        <f>'III.C_1. návrh účelové'!G60</f>
        <v>3455711</v>
      </c>
      <c r="G18" s="263">
        <f t="shared" si="1"/>
        <v>3557712</v>
      </c>
      <c r="H18" s="31">
        <f>'III.B_1. návrh instituc.'!E55</f>
        <v>102001</v>
      </c>
      <c r="I18" s="30">
        <f>'III.C_1. návrh účelové'!H60</f>
        <v>4331192</v>
      </c>
      <c r="J18" s="263">
        <f t="shared" si="2"/>
        <v>4433193</v>
      </c>
      <c r="K18" s="29">
        <f>'III.B_1. návrh instituc.'!F55</f>
        <v>102001</v>
      </c>
      <c r="L18" s="30">
        <f>'III.C_1. návrh účelové'!I60</f>
        <v>3911500</v>
      </c>
      <c r="M18" s="263">
        <f t="shared" si="3"/>
        <v>4013501</v>
      </c>
    </row>
    <row r="19" spans="1:13" s="38" customFormat="1" ht="30" customHeight="1" thickBot="1" x14ac:dyDescent="0.25">
      <c r="A19" s="32" t="s">
        <v>16</v>
      </c>
      <c r="B19" s="33">
        <f>SUM(B8:B18)</f>
        <v>12929721220</v>
      </c>
      <c r="C19" s="34">
        <f>SUM(C8:C18)</f>
        <v>13705585000</v>
      </c>
      <c r="D19" s="35">
        <f t="shared" si="0"/>
        <v>26635306220</v>
      </c>
      <c r="E19" s="34">
        <f>SUM(E8:E18)</f>
        <v>13782107</v>
      </c>
      <c r="F19" s="34">
        <f>SUM(F8:F18)</f>
        <v>15900878</v>
      </c>
      <c r="G19" s="36">
        <f t="shared" si="1"/>
        <v>29682985</v>
      </c>
      <c r="H19" s="37">
        <f>SUM(H8:H18)</f>
        <v>13768385</v>
      </c>
      <c r="I19" s="34">
        <f>SUM(I8:I18)</f>
        <v>16849379</v>
      </c>
      <c r="J19" s="36">
        <f t="shared" si="2"/>
        <v>30617764</v>
      </c>
      <c r="K19" s="33">
        <f>SUM(K8:K18)</f>
        <v>14960751</v>
      </c>
      <c r="L19" s="34">
        <f>SUM(L8:L18)</f>
        <v>16784018</v>
      </c>
      <c r="M19" s="36">
        <f t="shared" si="3"/>
        <v>31744769</v>
      </c>
    </row>
    <row r="20" spans="1:13" ht="15" x14ac:dyDescent="0.25">
      <c r="A20" s="50" t="s">
        <v>18</v>
      </c>
      <c r="B20" s="51"/>
      <c r="C20" s="52"/>
      <c r="D20" s="51"/>
      <c r="E20" s="40"/>
      <c r="F20" s="39"/>
      <c r="G20" s="40"/>
      <c r="H20" s="40"/>
      <c r="I20" s="40"/>
      <c r="J20" s="40"/>
    </row>
    <row r="21" spans="1:13" ht="15.75" x14ac:dyDescent="0.25">
      <c r="A21" s="53" t="s">
        <v>19</v>
      </c>
      <c r="B21" s="54"/>
      <c r="C21" s="54"/>
      <c r="D21" s="54"/>
      <c r="E21" s="41"/>
      <c r="F21" s="41"/>
      <c r="G21" s="41"/>
      <c r="H21" s="41"/>
      <c r="I21" s="41"/>
      <c r="J21" s="41"/>
      <c r="K21" s="41"/>
      <c r="L21" s="41"/>
      <c r="M21" s="41"/>
    </row>
    <row r="22" spans="1:13" ht="15.75" x14ac:dyDescent="0.25">
      <c r="A22" s="53" t="s">
        <v>161</v>
      </c>
      <c r="B22" s="54"/>
      <c r="C22" s="54"/>
      <c r="D22" s="54"/>
      <c r="E22" s="41"/>
      <c r="F22" s="41"/>
      <c r="G22" s="42"/>
      <c r="H22" s="42"/>
      <c r="I22" s="42"/>
      <c r="J22" s="42"/>
      <c r="K22" s="42"/>
      <c r="L22" s="42"/>
      <c r="M22" s="42"/>
    </row>
    <row r="23" spans="1:13" ht="15.75" x14ac:dyDescent="0.25">
      <c r="A23" s="53"/>
      <c r="B23" s="54"/>
      <c r="C23" s="54"/>
      <c r="D23" s="54"/>
      <c r="E23" s="41"/>
      <c r="F23" s="41"/>
      <c r="G23" s="42"/>
      <c r="H23" s="42"/>
      <c r="I23" s="42"/>
      <c r="J23" s="42"/>
      <c r="K23" s="42"/>
      <c r="L23" s="42"/>
      <c r="M23" s="42"/>
    </row>
    <row r="24" spans="1:13" ht="15.75" x14ac:dyDescent="0.25">
      <c r="A24" s="204" t="s">
        <v>162</v>
      </c>
      <c r="B24" s="41"/>
      <c r="C24" s="54"/>
      <c r="D24" s="54"/>
      <c r="E24" s="41"/>
      <c r="F24" s="41"/>
      <c r="G24" s="42"/>
      <c r="H24" s="42"/>
      <c r="I24" s="42"/>
      <c r="J24" s="42"/>
      <c r="K24" s="42"/>
      <c r="L24" s="42"/>
      <c r="M24" s="42"/>
    </row>
    <row r="25" spans="1:13" ht="15.75" x14ac:dyDescent="0.25"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</row>
    <row r="26" spans="1:13" ht="15.75" x14ac:dyDescent="0.25">
      <c r="A26" s="43"/>
      <c r="B26" s="44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</row>
    <row r="27" spans="1:13" ht="15.75" x14ac:dyDescent="0.25">
      <c r="B27" s="44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</row>
    <row r="28" spans="1:13" ht="15.75" x14ac:dyDescent="0.25">
      <c r="A28" s="43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</row>
    <row r="29" spans="1:13" ht="15.75" x14ac:dyDescent="0.25"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</row>
    <row r="30" spans="1:13" x14ac:dyDescent="0.2">
      <c r="A30" s="45"/>
      <c r="B30" s="46"/>
    </row>
    <row r="31" spans="1:13" x14ac:dyDescent="0.2">
      <c r="A31" s="45"/>
      <c r="B31" s="46"/>
    </row>
    <row r="32" spans="1:13" x14ac:dyDescent="0.2">
      <c r="A32" s="43"/>
      <c r="B32" s="47"/>
      <c r="C32" s="43"/>
      <c r="D32" s="43"/>
      <c r="E32" s="43"/>
      <c r="F32" s="43"/>
      <c r="G32" s="43"/>
      <c r="H32" s="43"/>
      <c r="I32" s="43"/>
    </row>
    <row r="33" spans="1:12" x14ac:dyDescent="0.2">
      <c r="B33" s="46"/>
      <c r="D33" s="45"/>
    </row>
    <row r="34" spans="1:12" x14ac:dyDescent="0.2">
      <c r="A34" s="43"/>
      <c r="B34" s="46"/>
    </row>
    <row r="35" spans="1:12" x14ac:dyDescent="0.2">
      <c r="A35" s="45"/>
      <c r="B35" s="46"/>
    </row>
    <row r="36" spans="1:12" x14ac:dyDescent="0.2">
      <c r="A36" s="45"/>
      <c r="B36" s="48"/>
      <c r="C36" s="45"/>
      <c r="D36" s="45"/>
      <c r="E36" s="45"/>
      <c r="F36" s="45"/>
      <c r="G36" s="45"/>
      <c r="H36" s="45"/>
      <c r="I36" s="45"/>
      <c r="J36" s="45"/>
      <c r="K36" s="45"/>
      <c r="L36" s="45"/>
    </row>
    <row r="37" spans="1:12" x14ac:dyDescent="0.2">
      <c r="A37" s="43"/>
      <c r="B37" s="47"/>
      <c r="C37" s="43"/>
      <c r="D37" s="43"/>
      <c r="E37" s="43"/>
      <c r="F37" s="49"/>
      <c r="G37" s="45"/>
      <c r="H37" s="45"/>
      <c r="I37" s="45"/>
      <c r="J37" s="45"/>
      <c r="K37" s="45"/>
      <c r="L37" s="45"/>
    </row>
  </sheetData>
  <mergeCells count="6">
    <mergeCell ref="A5:M5"/>
    <mergeCell ref="A6:A7"/>
    <mergeCell ref="B6:D6"/>
    <mergeCell ref="E6:G6"/>
    <mergeCell ref="H6:J6"/>
    <mergeCell ref="K6:M6"/>
  </mergeCells>
  <printOptions horizontalCentered="1"/>
  <pageMargins left="1" right="1" top="1" bottom="1" header="0.5" footer="0.5"/>
  <pageSetup paperSize="8" scale="9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1"/>
  <sheetViews>
    <sheetView zoomScaleNormal="100" workbookViewId="0">
      <selection activeCell="I61" sqref="I61"/>
    </sheetView>
  </sheetViews>
  <sheetFormatPr defaultRowHeight="15" x14ac:dyDescent="0.25"/>
  <cols>
    <col min="1" max="1" width="9.42578125" style="58" customWidth="1"/>
    <col min="2" max="2" width="62.140625" style="58" customWidth="1"/>
    <col min="3" max="3" width="17.28515625" style="58" bestFit="1" customWidth="1"/>
    <col min="4" max="5" width="12.5703125" style="58" bestFit="1" customWidth="1"/>
    <col min="6" max="6" width="12.5703125" style="58" customWidth="1"/>
    <col min="7" max="7" width="7.5703125" style="58" customWidth="1"/>
    <col min="8" max="8" width="10" style="58" bestFit="1" customWidth="1"/>
    <col min="9" max="9" width="11" style="58" bestFit="1" customWidth="1"/>
    <col min="10" max="10" width="10.140625" style="58" customWidth="1"/>
    <col min="11" max="11" width="10" style="58" bestFit="1" customWidth="1"/>
    <col min="12" max="253" width="9.140625" style="58"/>
    <col min="254" max="254" width="9.42578125" style="58" customWidth="1"/>
    <col min="255" max="255" width="62.140625" style="58" customWidth="1"/>
    <col min="256" max="259" width="12.5703125" style="58" bestFit="1" customWidth="1"/>
    <col min="260" max="509" width="9.140625" style="58"/>
    <col min="510" max="510" width="9.42578125" style="58" customWidth="1"/>
    <col min="511" max="511" width="62.140625" style="58" customWidth="1"/>
    <col min="512" max="515" width="12.5703125" style="58" bestFit="1" customWidth="1"/>
    <col min="516" max="765" width="9.140625" style="58"/>
    <col min="766" max="766" width="9.42578125" style="58" customWidth="1"/>
    <col min="767" max="767" width="62.140625" style="58" customWidth="1"/>
    <col min="768" max="771" width="12.5703125" style="58" bestFit="1" customWidth="1"/>
    <col min="772" max="1021" width="9.140625" style="58"/>
    <col min="1022" max="1022" width="9.42578125" style="58" customWidth="1"/>
    <col min="1023" max="1023" width="62.140625" style="58" customWidth="1"/>
    <col min="1024" max="1027" width="12.5703125" style="58" bestFit="1" customWidth="1"/>
    <col min="1028" max="1277" width="9.140625" style="58"/>
    <col min="1278" max="1278" width="9.42578125" style="58" customWidth="1"/>
    <col min="1279" max="1279" width="62.140625" style="58" customWidth="1"/>
    <col min="1280" max="1283" width="12.5703125" style="58" bestFit="1" customWidth="1"/>
    <col min="1284" max="1533" width="9.140625" style="58"/>
    <col min="1534" max="1534" width="9.42578125" style="58" customWidth="1"/>
    <col min="1535" max="1535" width="62.140625" style="58" customWidth="1"/>
    <col min="1536" max="1539" width="12.5703125" style="58" bestFit="1" customWidth="1"/>
    <col min="1540" max="1789" width="9.140625" style="58"/>
    <col min="1790" max="1790" width="9.42578125" style="58" customWidth="1"/>
    <col min="1791" max="1791" width="62.140625" style="58" customWidth="1"/>
    <col min="1792" max="1795" width="12.5703125" style="58" bestFit="1" customWidth="1"/>
    <col min="1796" max="2045" width="9.140625" style="58"/>
    <col min="2046" max="2046" width="9.42578125" style="58" customWidth="1"/>
    <col min="2047" max="2047" width="62.140625" style="58" customWidth="1"/>
    <col min="2048" max="2051" width="12.5703125" style="58" bestFit="1" customWidth="1"/>
    <col min="2052" max="2301" width="9.140625" style="58"/>
    <col min="2302" max="2302" width="9.42578125" style="58" customWidth="1"/>
    <col min="2303" max="2303" width="62.140625" style="58" customWidth="1"/>
    <col min="2304" max="2307" width="12.5703125" style="58" bestFit="1" customWidth="1"/>
    <col min="2308" max="2557" width="9.140625" style="58"/>
    <col min="2558" max="2558" width="9.42578125" style="58" customWidth="1"/>
    <col min="2559" max="2559" width="62.140625" style="58" customWidth="1"/>
    <col min="2560" max="2563" width="12.5703125" style="58" bestFit="1" customWidth="1"/>
    <col min="2564" max="2813" width="9.140625" style="58"/>
    <col min="2814" max="2814" width="9.42578125" style="58" customWidth="1"/>
    <col min="2815" max="2815" width="62.140625" style="58" customWidth="1"/>
    <col min="2816" max="2819" width="12.5703125" style="58" bestFit="1" customWidth="1"/>
    <col min="2820" max="3069" width="9.140625" style="58"/>
    <col min="3070" max="3070" width="9.42578125" style="58" customWidth="1"/>
    <col min="3071" max="3071" width="62.140625" style="58" customWidth="1"/>
    <col min="3072" max="3075" width="12.5703125" style="58" bestFit="1" customWidth="1"/>
    <col min="3076" max="3325" width="9.140625" style="58"/>
    <col min="3326" max="3326" width="9.42578125" style="58" customWidth="1"/>
    <col min="3327" max="3327" width="62.140625" style="58" customWidth="1"/>
    <col min="3328" max="3331" width="12.5703125" style="58" bestFit="1" customWidth="1"/>
    <col min="3332" max="3581" width="9.140625" style="58"/>
    <col min="3582" max="3582" width="9.42578125" style="58" customWidth="1"/>
    <col min="3583" max="3583" width="62.140625" style="58" customWidth="1"/>
    <col min="3584" max="3587" width="12.5703125" style="58" bestFit="1" customWidth="1"/>
    <col min="3588" max="3837" width="9.140625" style="58"/>
    <col min="3838" max="3838" width="9.42578125" style="58" customWidth="1"/>
    <col min="3839" max="3839" width="62.140625" style="58" customWidth="1"/>
    <col min="3840" max="3843" width="12.5703125" style="58" bestFit="1" customWidth="1"/>
    <col min="3844" max="4093" width="9.140625" style="58"/>
    <col min="4094" max="4094" width="9.42578125" style="58" customWidth="1"/>
    <col min="4095" max="4095" width="62.140625" style="58" customWidth="1"/>
    <col min="4096" max="4099" width="12.5703125" style="58" bestFit="1" customWidth="1"/>
    <col min="4100" max="4349" width="9.140625" style="58"/>
    <col min="4350" max="4350" width="9.42578125" style="58" customWidth="1"/>
    <col min="4351" max="4351" width="62.140625" style="58" customWidth="1"/>
    <col min="4352" max="4355" width="12.5703125" style="58" bestFit="1" customWidth="1"/>
    <col min="4356" max="4605" width="9.140625" style="58"/>
    <col min="4606" max="4606" width="9.42578125" style="58" customWidth="1"/>
    <col min="4607" max="4607" width="62.140625" style="58" customWidth="1"/>
    <col min="4608" max="4611" width="12.5703125" style="58" bestFit="1" customWidth="1"/>
    <col min="4612" max="4861" width="9.140625" style="58"/>
    <col min="4862" max="4862" width="9.42578125" style="58" customWidth="1"/>
    <col min="4863" max="4863" width="62.140625" style="58" customWidth="1"/>
    <col min="4864" max="4867" width="12.5703125" style="58" bestFit="1" customWidth="1"/>
    <col min="4868" max="5117" width="9.140625" style="58"/>
    <col min="5118" max="5118" width="9.42578125" style="58" customWidth="1"/>
    <col min="5119" max="5119" width="62.140625" style="58" customWidth="1"/>
    <col min="5120" max="5123" width="12.5703125" style="58" bestFit="1" customWidth="1"/>
    <col min="5124" max="5373" width="9.140625" style="58"/>
    <col min="5374" max="5374" width="9.42578125" style="58" customWidth="1"/>
    <col min="5375" max="5375" width="62.140625" style="58" customWidth="1"/>
    <col min="5376" max="5379" width="12.5703125" style="58" bestFit="1" customWidth="1"/>
    <col min="5380" max="5629" width="9.140625" style="58"/>
    <col min="5630" max="5630" width="9.42578125" style="58" customWidth="1"/>
    <col min="5631" max="5631" width="62.140625" style="58" customWidth="1"/>
    <col min="5632" max="5635" width="12.5703125" style="58" bestFit="1" customWidth="1"/>
    <col min="5636" max="5885" width="9.140625" style="58"/>
    <col min="5886" max="5886" width="9.42578125" style="58" customWidth="1"/>
    <col min="5887" max="5887" width="62.140625" style="58" customWidth="1"/>
    <col min="5888" max="5891" width="12.5703125" style="58" bestFit="1" customWidth="1"/>
    <col min="5892" max="6141" width="9.140625" style="58"/>
    <col min="6142" max="6142" width="9.42578125" style="58" customWidth="1"/>
    <col min="6143" max="6143" width="62.140625" style="58" customWidth="1"/>
    <col min="6144" max="6147" width="12.5703125" style="58" bestFit="1" customWidth="1"/>
    <col min="6148" max="6397" width="9.140625" style="58"/>
    <col min="6398" max="6398" width="9.42578125" style="58" customWidth="1"/>
    <col min="6399" max="6399" width="62.140625" style="58" customWidth="1"/>
    <col min="6400" max="6403" width="12.5703125" style="58" bestFit="1" customWidth="1"/>
    <col min="6404" max="6653" width="9.140625" style="58"/>
    <col min="6654" max="6654" width="9.42578125" style="58" customWidth="1"/>
    <col min="6655" max="6655" width="62.140625" style="58" customWidth="1"/>
    <col min="6656" max="6659" width="12.5703125" style="58" bestFit="1" customWidth="1"/>
    <col min="6660" max="6909" width="9.140625" style="58"/>
    <col min="6910" max="6910" width="9.42578125" style="58" customWidth="1"/>
    <col min="6911" max="6911" width="62.140625" style="58" customWidth="1"/>
    <col min="6912" max="6915" width="12.5703125" style="58" bestFit="1" customWidth="1"/>
    <col min="6916" max="7165" width="9.140625" style="58"/>
    <col min="7166" max="7166" width="9.42578125" style="58" customWidth="1"/>
    <col min="7167" max="7167" width="62.140625" style="58" customWidth="1"/>
    <col min="7168" max="7171" width="12.5703125" style="58" bestFit="1" customWidth="1"/>
    <col min="7172" max="7421" width="9.140625" style="58"/>
    <col min="7422" max="7422" width="9.42578125" style="58" customWidth="1"/>
    <col min="7423" max="7423" width="62.140625" style="58" customWidth="1"/>
    <col min="7424" max="7427" width="12.5703125" style="58" bestFit="1" customWidth="1"/>
    <col min="7428" max="7677" width="9.140625" style="58"/>
    <col min="7678" max="7678" width="9.42578125" style="58" customWidth="1"/>
    <col min="7679" max="7679" width="62.140625" style="58" customWidth="1"/>
    <col min="7680" max="7683" width="12.5703125" style="58" bestFit="1" customWidth="1"/>
    <col min="7684" max="7933" width="9.140625" style="58"/>
    <col min="7934" max="7934" width="9.42578125" style="58" customWidth="1"/>
    <col min="7935" max="7935" width="62.140625" style="58" customWidth="1"/>
    <col min="7936" max="7939" width="12.5703125" style="58" bestFit="1" customWidth="1"/>
    <col min="7940" max="8189" width="9.140625" style="58"/>
    <col min="8190" max="8190" width="9.42578125" style="58" customWidth="1"/>
    <col min="8191" max="8191" width="62.140625" style="58" customWidth="1"/>
    <col min="8192" max="8195" width="12.5703125" style="58" bestFit="1" customWidth="1"/>
    <col min="8196" max="8445" width="9.140625" style="58"/>
    <col min="8446" max="8446" width="9.42578125" style="58" customWidth="1"/>
    <col min="8447" max="8447" width="62.140625" style="58" customWidth="1"/>
    <col min="8448" max="8451" width="12.5703125" style="58" bestFit="1" customWidth="1"/>
    <col min="8452" max="8701" width="9.140625" style="58"/>
    <col min="8702" max="8702" width="9.42578125" style="58" customWidth="1"/>
    <col min="8703" max="8703" width="62.140625" style="58" customWidth="1"/>
    <col min="8704" max="8707" width="12.5703125" style="58" bestFit="1" customWidth="1"/>
    <col min="8708" max="8957" width="9.140625" style="58"/>
    <col min="8958" max="8958" width="9.42578125" style="58" customWidth="1"/>
    <col min="8959" max="8959" width="62.140625" style="58" customWidth="1"/>
    <col min="8960" max="8963" width="12.5703125" style="58" bestFit="1" customWidth="1"/>
    <col min="8964" max="9213" width="9.140625" style="58"/>
    <col min="9214" max="9214" width="9.42578125" style="58" customWidth="1"/>
    <col min="9215" max="9215" width="62.140625" style="58" customWidth="1"/>
    <col min="9216" max="9219" width="12.5703125" style="58" bestFit="1" customWidth="1"/>
    <col min="9220" max="9469" width="9.140625" style="58"/>
    <col min="9470" max="9470" width="9.42578125" style="58" customWidth="1"/>
    <col min="9471" max="9471" width="62.140625" style="58" customWidth="1"/>
    <col min="9472" max="9475" width="12.5703125" style="58" bestFit="1" customWidth="1"/>
    <col min="9476" max="9725" width="9.140625" style="58"/>
    <col min="9726" max="9726" width="9.42578125" style="58" customWidth="1"/>
    <col min="9727" max="9727" width="62.140625" style="58" customWidth="1"/>
    <col min="9728" max="9731" width="12.5703125" style="58" bestFit="1" customWidth="1"/>
    <col min="9732" max="9981" width="9.140625" style="58"/>
    <col min="9982" max="9982" width="9.42578125" style="58" customWidth="1"/>
    <col min="9983" max="9983" width="62.140625" style="58" customWidth="1"/>
    <col min="9984" max="9987" width="12.5703125" style="58" bestFit="1" customWidth="1"/>
    <col min="9988" max="10237" width="9.140625" style="58"/>
    <col min="10238" max="10238" width="9.42578125" style="58" customWidth="1"/>
    <col min="10239" max="10239" width="62.140625" style="58" customWidth="1"/>
    <col min="10240" max="10243" width="12.5703125" style="58" bestFit="1" customWidth="1"/>
    <col min="10244" max="10493" width="9.140625" style="58"/>
    <col min="10494" max="10494" width="9.42578125" style="58" customWidth="1"/>
    <col min="10495" max="10495" width="62.140625" style="58" customWidth="1"/>
    <col min="10496" max="10499" width="12.5703125" style="58" bestFit="1" customWidth="1"/>
    <col min="10500" max="10749" width="9.140625" style="58"/>
    <col min="10750" max="10750" width="9.42578125" style="58" customWidth="1"/>
    <col min="10751" max="10751" width="62.140625" style="58" customWidth="1"/>
    <col min="10752" max="10755" width="12.5703125" style="58" bestFit="1" customWidth="1"/>
    <col min="10756" max="11005" width="9.140625" style="58"/>
    <col min="11006" max="11006" width="9.42578125" style="58" customWidth="1"/>
    <col min="11007" max="11007" width="62.140625" style="58" customWidth="1"/>
    <col min="11008" max="11011" width="12.5703125" style="58" bestFit="1" customWidth="1"/>
    <col min="11012" max="11261" width="9.140625" style="58"/>
    <col min="11262" max="11262" width="9.42578125" style="58" customWidth="1"/>
    <col min="11263" max="11263" width="62.140625" style="58" customWidth="1"/>
    <col min="11264" max="11267" width="12.5703125" style="58" bestFit="1" customWidth="1"/>
    <col min="11268" max="11517" width="9.140625" style="58"/>
    <col min="11518" max="11518" width="9.42578125" style="58" customWidth="1"/>
    <col min="11519" max="11519" width="62.140625" style="58" customWidth="1"/>
    <col min="11520" max="11523" width="12.5703125" style="58" bestFit="1" customWidth="1"/>
    <col min="11524" max="11773" width="9.140625" style="58"/>
    <col min="11774" max="11774" width="9.42578125" style="58" customWidth="1"/>
    <col min="11775" max="11775" width="62.140625" style="58" customWidth="1"/>
    <col min="11776" max="11779" width="12.5703125" style="58" bestFit="1" customWidth="1"/>
    <col min="11780" max="12029" width="9.140625" style="58"/>
    <col min="12030" max="12030" width="9.42578125" style="58" customWidth="1"/>
    <col min="12031" max="12031" width="62.140625" style="58" customWidth="1"/>
    <col min="12032" max="12035" width="12.5703125" style="58" bestFit="1" customWidth="1"/>
    <col min="12036" max="12285" width="9.140625" style="58"/>
    <col min="12286" max="12286" width="9.42578125" style="58" customWidth="1"/>
    <col min="12287" max="12287" width="62.140625" style="58" customWidth="1"/>
    <col min="12288" max="12291" width="12.5703125" style="58" bestFit="1" customWidth="1"/>
    <col min="12292" max="12541" width="9.140625" style="58"/>
    <col min="12542" max="12542" width="9.42578125" style="58" customWidth="1"/>
    <col min="12543" max="12543" width="62.140625" style="58" customWidth="1"/>
    <col min="12544" max="12547" width="12.5703125" style="58" bestFit="1" customWidth="1"/>
    <col min="12548" max="12797" width="9.140625" style="58"/>
    <col min="12798" max="12798" width="9.42578125" style="58" customWidth="1"/>
    <col min="12799" max="12799" width="62.140625" style="58" customWidth="1"/>
    <col min="12800" max="12803" width="12.5703125" style="58" bestFit="1" customWidth="1"/>
    <col min="12804" max="13053" width="9.140625" style="58"/>
    <col min="13054" max="13054" width="9.42578125" style="58" customWidth="1"/>
    <col min="13055" max="13055" width="62.140625" style="58" customWidth="1"/>
    <col min="13056" max="13059" width="12.5703125" style="58" bestFit="1" customWidth="1"/>
    <col min="13060" max="13309" width="9.140625" style="58"/>
    <col min="13310" max="13310" width="9.42578125" style="58" customWidth="1"/>
    <col min="13311" max="13311" width="62.140625" style="58" customWidth="1"/>
    <col min="13312" max="13315" width="12.5703125" style="58" bestFit="1" customWidth="1"/>
    <col min="13316" max="13565" width="9.140625" style="58"/>
    <col min="13566" max="13566" width="9.42578125" style="58" customWidth="1"/>
    <col min="13567" max="13567" width="62.140625" style="58" customWidth="1"/>
    <col min="13568" max="13571" width="12.5703125" style="58" bestFit="1" customWidth="1"/>
    <col min="13572" max="13821" width="9.140625" style="58"/>
    <col min="13822" max="13822" width="9.42578125" style="58" customWidth="1"/>
    <col min="13823" max="13823" width="62.140625" style="58" customWidth="1"/>
    <col min="13824" max="13827" width="12.5703125" style="58" bestFit="1" customWidth="1"/>
    <col min="13828" max="14077" width="9.140625" style="58"/>
    <col min="14078" max="14078" width="9.42578125" style="58" customWidth="1"/>
    <col min="14079" max="14079" width="62.140625" style="58" customWidth="1"/>
    <col min="14080" max="14083" width="12.5703125" style="58" bestFit="1" customWidth="1"/>
    <col min="14084" max="14333" width="9.140625" style="58"/>
    <col min="14334" max="14334" width="9.42578125" style="58" customWidth="1"/>
    <col min="14335" max="14335" width="62.140625" style="58" customWidth="1"/>
    <col min="14336" max="14339" width="12.5703125" style="58" bestFit="1" customWidth="1"/>
    <col min="14340" max="14589" width="9.140625" style="58"/>
    <col min="14590" max="14590" width="9.42578125" style="58" customWidth="1"/>
    <col min="14591" max="14591" width="62.140625" style="58" customWidth="1"/>
    <col min="14592" max="14595" width="12.5703125" style="58" bestFit="1" customWidth="1"/>
    <col min="14596" max="14845" width="9.140625" style="58"/>
    <col min="14846" max="14846" width="9.42578125" style="58" customWidth="1"/>
    <col min="14847" max="14847" width="62.140625" style="58" customWidth="1"/>
    <col min="14848" max="14851" width="12.5703125" style="58" bestFit="1" customWidth="1"/>
    <col min="14852" max="15101" width="9.140625" style="58"/>
    <col min="15102" max="15102" width="9.42578125" style="58" customWidth="1"/>
    <col min="15103" max="15103" width="62.140625" style="58" customWidth="1"/>
    <col min="15104" max="15107" width="12.5703125" style="58" bestFit="1" customWidth="1"/>
    <col min="15108" max="15357" width="9.140625" style="58"/>
    <col min="15358" max="15358" width="9.42578125" style="58" customWidth="1"/>
    <col min="15359" max="15359" width="62.140625" style="58" customWidth="1"/>
    <col min="15360" max="15363" width="12.5703125" style="58" bestFit="1" customWidth="1"/>
    <col min="15364" max="15613" width="9.140625" style="58"/>
    <col min="15614" max="15614" width="9.42578125" style="58" customWidth="1"/>
    <col min="15615" max="15615" width="62.140625" style="58" customWidth="1"/>
    <col min="15616" max="15619" width="12.5703125" style="58" bestFit="1" customWidth="1"/>
    <col min="15620" max="15869" width="9.140625" style="58"/>
    <col min="15870" max="15870" width="9.42578125" style="58" customWidth="1"/>
    <col min="15871" max="15871" width="62.140625" style="58" customWidth="1"/>
    <col min="15872" max="15875" width="12.5703125" style="58" bestFit="1" customWidth="1"/>
    <col min="15876" max="16125" width="9.140625" style="58"/>
    <col min="16126" max="16126" width="9.42578125" style="58" customWidth="1"/>
    <col min="16127" max="16127" width="62.140625" style="58" customWidth="1"/>
    <col min="16128" max="16131" width="12.5703125" style="58" bestFit="1" customWidth="1"/>
    <col min="16132" max="16384" width="9.140625" style="58"/>
  </cols>
  <sheetData>
    <row r="1" spans="1:10" ht="18.75" x14ac:dyDescent="0.25">
      <c r="A1" s="56" t="s">
        <v>20</v>
      </c>
      <c r="B1" s="57"/>
      <c r="C1" s="246" t="s">
        <v>158</v>
      </c>
      <c r="D1" s="246"/>
      <c r="E1" s="246"/>
      <c r="F1" s="246"/>
    </row>
    <row r="2" spans="1:10" ht="36.75" customHeight="1" thickBot="1" x14ac:dyDescent="0.3">
      <c r="A2" s="247" t="s">
        <v>133</v>
      </c>
      <c r="B2" s="248"/>
      <c r="C2" s="248"/>
      <c r="D2" s="248"/>
      <c r="E2" s="248"/>
      <c r="F2" s="249"/>
    </row>
    <row r="3" spans="1:10" ht="32.25" thickBot="1" x14ac:dyDescent="0.3">
      <c r="A3" s="82" t="s">
        <v>21</v>
      </c>
      <c r="B3" s="81" t="s">
        <v>22</v>
      </c>
      <c r="C3" s="81">
        <v>2014</v>
      </c>
      <c r="D3" s="81">
        <v>2015</v>
      </c>
      <c r="E3" s="83">
        <v>2016</v>
      </c>
      <c r="F3" s="84">
        <v>2017</v>
      </c>
    </row>
    <row r="4" spans="1:10" ht="15.75" x14ac:dyDescent="0.25">
      <c r="A4" s="73" t="s">
        <v>5</v>
      </c>
      <c r="B4" s="74" t="s">
        <v>23</v>
      </c>
      <c r="C4" s="167">
        <v>0</v>
      </c>
      <c r="D4" s="168">
        <v>0</v>
      </c>
      <c r="E4" s="168">
        <v>0</v>
      </c>
      <c r="F4" s="168">
        <v>0</v>
      </c>
    </row>
    <row r="5" spans="1:10" ht="15.75" x14ac:dyDescent="0.25">
      <c r="A5" s="60" t="s">
        <v>5</v>
      </c>
      <c r="B5" s="61" t="s">
        <v>24</v>
      </c>
      <c r="C5" s="120">
        <v>3010846000</v>
      </c>
      <c r="D5" s="62">
        <v>3010846</v>
      </c>
      <c r="E5" s="62">
        <v>3035747</v>
      </c>
      <c r="F5" s="62">
        <v>3035747</v>
      </c>
    </row>
    <row r="6" spans="1:10" ht="15.75" x14ac:dyDescent="0.25">
      <c r="A6" s="60" t="s">
        <v>5</v>
      </c>
      <c r="B6" s="61" t="s">
        <v>25</v>
      </c>
      <c r="C6" s="120">
        <v>0</v>
      </c>
      <c r="D6" s="62">
        <v>0</v>
      </c>
      <c r="E6" s="62">
        <v>0</v>
      </c>
      <c r="F6" s="62">
        <v>0</v>
      </c>
    </row>
    <row r="7" spans="1:10" ht="15.75" x14ac:dyDescent="0.25">
      <c r="A7" s="60" t="s">
        <v>5</v>
      </c>
      <c r="B7" s="61" t="s">
        <v>26</v>
      </c>
      <c r="C7" s="120">
        <v>596000</v>
      </c>
      <c r="D7" s="62">
        <v>596</v>
      </c>
      <c r="E7" s="62">
        <v>596</v>
      </c>
      <c r="F7" s="62">
        <v>596</v>
      </c>
    </row>
    <row r="8" spans="1:10" ht="15.75" x14ac:dyDescent="0.25">
      <c r="A8" s="60" t="s">
        <v>5</v>
      </c>
      <c r="B8" s="61" t="s">
        <v>27</v>
      </c>
      <c r="C8" s="120">
        <v>1440815359</v>
      </c>
      <c r="D8" s="62">
        <v>1449889</v>
      </c>
      <c r="E8" s="62">
        <v>1424988</v>
      </c>
      <c r="F8" s="62">
        <v>1424988</v>
      </c>
      <c r="H8" s="110"/>
      <c r="I8" s="110"/>
      <c r="J8" s="110"/>
    </row>
    <row r="9" spans="1:10" ht="16.5" thickBot="1" x14ac:dyDescent="0.3">
      <c r="A9" s="63" t="s">
        <v>5</v>
      </c>
      <c r="B9" s="64" t="s">
        <v>28</v>
      </c>
      <c r="C9" s="121">
        <v>0</v>
      </c>
      <c r="D9" s="65">
        <v>0</v>
      </c>
      <c r="E9" s="65">
        <v>0</v>
      </c>
      <c r="F9" s="65">
        <v>0</v>
      </c>
    </row>
    <row r="10" spans="1:10" ht="16.5" thickBot="1" x14ac:dyDescent="0.3">
      <c r="A10" s="66"/>
      <c r="B10" s="67" t="s">
        <v>29</v>
      </c>
      <c r="C10" s="69">
        <f>SUM(C4:C9)</f>
        <v>4452257359</v>
      </c>
      <c r="D10" s="69">
        <f>SUM(D4:D9)</f>
        <v>4461331</v>
      </c>
      <c r="E10" s="69">
        <f>SUM(E4:E9)</f>
        <v>4461331</v>
      </c>
      <c r="F10" s="69">
        <f>SUM(F4:F9)</f>
        <v>4461331</v>
      </c>
    </row>
    <row r="11" spans="1:10" ht="16.5" thickBot="1" x14ac:dyDescent="0.3">
      <c r="A11" s="70" t="s">
        <v>6</v>
      </c>
      <c r="B11" s="71" t="s">
        <v>30</v>
      </c>
      <c r="C11" s="122">
        <v>107576000</v>
      </c>
      <c r="D11" s="219">
        <v>114687</v>
      </c>
      <c r="E11" s="219">
        <v>114687</v>
      </c>
      <c r="F11" s="219">
        <v>114687</v>
      </c>
    </row>
    <row r="12" spans="1:10" ht="16.5" thickBot="1" x14ac:dyDescent="0.3">
      <c r="A12" s="66"/>
      <c r="B12" s="67" t="s">
        <v>31</v>
      </c>
      <c r="C12" s="72">
        <f>SUM(C11)</f>
        <v>107576000</v>
      </c>
      <c r="D12" s="72">
        <f>SUM(D11)</f>
        <v>114687</v>
      </c>
      <c r="E12" s="72">
        <f>SUM(E11)</f>
        <v>114687</v>
      </c>
      <c r="F12" s="72">
        <f>SUM(F11)</f>
        <v>114687</v>
      </c>
    </row>
    <row r="13" spans="1:10" ht="15.75" x14ac:dyDescent="0.25">
      <c r="A13" s="73" t="s">
        <v>7</v>
      </c>
      <c r="B13" s="74" t="s">
        <v>24</v>
      </c>
      <c r="C13" s="123">
        <v>72558000</v>
      </c>
      <c r="D13" s="75">
        <v>72612</v>
      </c>
      <c r="E13" s="75">
        <v>72558</v>
      </c>
      <c r="F13" s="75">
        <v>72558</v>
      </c>
    </row>
    <row r="14" spans="1:10" ht="16.5" thickBot="1" x14ac:dyDescent="0.3">
      <c r="A14" s="63" t="s">
        <v>7</v>
      </c>
      <c r="B14" s="64" t="s">
        <v>32</v>
      </c>
      <c r="C14" s="124">
        <v>2343000</v>
      </c>
      <c r="D14" s="76">
        <v>2343</v>
      </c>
      <c r="E14" s="76">
        <v>2343</v>
      </c>
      <c r="F14" s="76">
        <v>2343</v>
      </c>
    </row>
    <row r="15" spans="1:10" ht="16.5" thickBot="1" x14ac:dyDescent="0.3">
      <c r="A15" s="66"/>
      <c r="B15" s="67" t="s">
        <v>33</v>
      </c>
      <c r="C15" s="72">
        <f>SUM(C13:C14)</f>
        <v>74901000</v>
      </c>
      <c r="D15" s="72">
        <f>SUM(D13:D14)</f>
        <v>74955</v>
      </c>
      <c r="E15" s="72">
        <f>SUM(E13:E14)</f>
        <v>74901</v>
      </c>
      <c r="F15" s="72">
        <f>SUM(F13:F14)</f>
        <v>74901</v>
      </c>
    </row>
    <row r="16" spans="1:10" ht="15.75" x14ac:dyDescent="0.25">
      <c r="A16" s="73" t="s">
        <v>8</v>
      </c>
      <c r="B16" s="74" t="s">
        <v>24</v>
      </c>
      <c r="C16" s="123">
        <v>78103000</v>
      </c>
      <c r="D16" s="75">
        <v>78161</v>
      </c>
      <c r="E16" s="75">
        <v>78103</v>
      </c>
      <c r="F16" s="75">
        <v>78103</v>
      </c>
    </row>
    <row r="17" spans="1:9" ht="15.75" x14ac:dyDescent="0.25">
      <c r="A17" s="60" t="s">
        <v>8</v>
      </c>
      <c r="B17" s="61" t="s">
        <v>25</v>
      </c>
      <c r="C17" s="125">
        <v>3340000</v>
      </c>
      <c r="D17" s="78">
        <v>3340</v>
      </c>
      <c r="E17" s="78">
        <v>3340</v>
      </c>
      <c r="F17" s="78">
        <v>3340</v>
      </c>
    </row>
    <row r="18" spans="1:9" ht="16.5" thickBot="1" x14ac:dyDescent="0.3">
      <c r="A18" s="63" t="s">
        <v>8</v>
      </c>
      <c r="B18" s="64" t="s">
        <v>34</v>
      </c>
      <c r="C18" s="124">
        <v>8534000</v>
      </c>
      <c r="D18" s="76">
        <v>8534</v>
      </c>
      <c r="E18" s="76">
        <v>8534</v>
      </c>
      <c r="F18" s="76">
        <v>8534</v>
      </c>
    </row>
    <row r="19" spans="1:9" ht="16.5" thickBot="1" x14ac:dyDescent="0.3">
      <c r="A19" s="66"/>
      <c r="B19" s="67" t="s">
        <v>35</v>
      </c>
      <c r="C19" s="169">
        <f>SUM(C16:C18)</f>
        <v>89977000</v>
      </c>
      <c r="D19" s="169">
        <f>SUM(D16:D18)</f>
        <v>90035</v>
      </c>
      <c r="E19" s="169">
        <f>SUM(E16:E18)</f>
        <v>89977</v>
      </c>
      <c r="F19" s="169">
        <f>SUM(F16:F18)</f>
        <v>89977</v>
      </c>
    </row>
    <row r="20" spans="1:9" ht="15.75" x14ac:dyDescent="0.25">
      <c r="A20" s="73" t="s">
        <v>9</v>
      </c>
      <c r="B20" s="74" t="s">
        <v>24</v>
      </c>
      <c r="C20" s="123">
        <v>149800000</v>
      </c>
      <c r="D20" s="75">
        <v>149800</v>
      </c>
      <c r="E20" s="75">
        <v>156374</v>
      </c>
      <c r="F20" s="75">
        <v>156374</v>
      </c>
    </row>
    <row r="21" spans="1:9" ht="15.75" x14ac:dyDescent="0.25">
      <c r="A21" s="60" t="s">
        <v>9</v>
      </c>
      <c r="B21" s="61" t="s">
        <v>25</v>
      </c>
      <c r="C21" s="125">
        <v>7634000</v>
      </c>
      <c r="D21" s="78">
        <v>7634</v>
      </c>
      <c r="E21" s="78">
        <v>7634</v>
      </c>
      <c r="F21" s="78">
        <v>0</v>
      </c>
    </row>
    <row r="22" spans="1:9" ht="15.75" x14ac:dyDescent="0.25">
      <c r="A22" s="60" t="s">
        <v>9</v>
      </c>
      <c r="B22" s="61" t="s">
        <v>36</v>
      </c>
      <c r="C22" s="125">
        <v>137025000</v>
      </c>
      <c r="D22" s="217">
        <v>223725</v>
      </c>
      <c r="E22" s="78">
        <v>0</v>
      </c>
      <c r="F22" s="78">
        <v>0</v>
      </c>
      <c r="I22" s="118"/>
    </row>
    <row r="23" spans="1:9" ht="15.75" x14ac:dyDescent="0.25">
      <c r="A23" s="60" t="s">
        <v>9</v>
      </c>
      <c r="B23" s="61" t="s">
        <v>37</v>
      </c>
      <c r="C23" s="125">
        <v>178220000</v>
      </c>
      <c r="D23" s="217">
        <v>247920</v>
      </c>
      <c r="E23" s="78">
        <v>0</v>
      </c>
      <c r="F23" s="78">
        <v>0</v>
      </c>
      <c r="I23" s="118"/>
    </row>
    <row r="24" spans="1:9" ht="15.75" x14ac:dyDescent="0.25">
      <c r="A24" s="63" t="s">
        <v>9</v>
      </c>
      <c r="B24" s="64" t="s">
        <v>38</v>
      </c>
      <c r="C24" s="124">
        <v>34755000</v>
      </c>
      <c r="D24" s="216">
        <v>48355</v>
      </c>
      <c r="E24" s="76">
        <v>0</v>
      </c>
      <c r="F24" s="76">
        <v>0</v>
      </c>
      <c r="I24" s="118"/>
    </row>
    <row r="25" spans="1:9" ht="16.5" thickBot="1" x14ac:dyDescent="0.3">
      <c r="A25" s="63" t="s">
        <v>9</v>
      </c>
      <c r="B25" s="64" t="s">
        <v>138</v>
      </c>
      <c r="C25" s="124">
        <v>0</v>
      </c>
      <c r="D25" s="76">
        <v>300000</v>
      </c>
      <c r="E25" s="76">
        <v>500000</v>
      </c>
      <c r="F25" s="76">
        <v>700000</v>
      </c>
      <c r="H25" s="226"/>
      <c r="I25" s="227"/>
    </row>
    <row r="26" spans="1:9" ht="16.5" thickBot="1" x14ac:dyDescent="0.3">
      <c r="A26" s="66"/>
      <c r="B26" s="67" t="s">
        <v>39</v>
      </c>
      <c r="C26" s="69">
        <f>SUM(C20:C25)</f>
        <v>507434000</v>
      </c>
      <c r="D26" s="69">
        <f>SUM(D20:D25)</f>
        <v>977434</v>
      </c>
      <c r="E26" s="69">
        <f>SUM(E20:E25)</f>
        <v>664008</v>
      </c>
      <c r="F26" s="69">
        <f>SUM(F20:F25)</f>
        <v>856374</v>
      </c>
    </row>
    <row r="27" spans="1:9" ht="15.75" x14ac:dyDescent="0.25">
      <c r="A27" s="73" t="s">
        <v>10</v>
      </c>
      <c r="B27" s="74" t="s">
        <v>23</v>
      </c>
      <c r="C27" s="123">
        <v>0</v>
      </c>
      <c r="D27" s="75">
        <v>0</v>
      </c>
      <c r="E27" s="75">
        <v>0</v>
      </c>
      <c r="F27" s="75">
        <v>0</v>
      </c>
    </row>
    <row r="28" spans="1:9" ht="15.75" x14ac:dyDescent="0.25">
      <c r="A28" s="60" t="s">
        <v>10</v>
      </c>
      <c r="B28" s="61" t="s">
        <v>24</v>
      </c>
      <c r="C28" s="125">
        <v>5246252000</v>
      </c>
      <c r="D28" s="78">
        <v>5246252</v>
      </c>
      <c r="E28" s="78">
        <v>5256064</v>
      </c>
      <c r="F28" s="78">
        <v>5256064</v>
      </c>
    </row>
    <row r="29" spans="1:9" ht="15.75" x14ac:dyDescent="0.25">
      <c r="A29" s="60" t="s">
        <v>10</v>
      </c>
      <c r="B29" s="61" t="s">
        <v>25</v>
      </c>
      <c r="C29" s="125">
        <v>12900000</v>
      </c>
      <c r="D29" s="217">
        <v>12650</v>
      </c>
      <c r="E29" s="217">
        <v>12650</v>
      </c>
      <c r="F29" s="217">
        <v>12650</v>
      </c>
    </row>
    <row r="30" spans="1:9" ht="15.75" x14ac:dyDescent="0.25">
      <c r="A30" s="60" t="s">
        <v>10</v>
      </c>
      <c r="B30" s="61" t="s">
        <v>40</v>
      </c>
      <c r="C30" s="125">
        <v>195171000</v>
      </c>
      <c r="D30" s="78">
        <v>196671</v>
      </c>
      <c r="E30" s="78">
        <v>0</v>
      </c>
      <c r="F30" s="78">
        <v>0</v>
      </c>
    </row>
    <row r="31" spans="1:9" ht="15.75" x14ac:dyDescent="0.25">
      <c r="A31" s="60" t="s">
        <v>10</v>
      </c>
      <c r="B31" s="61" t="s">
        <v>41</v>
      </c>
      <c r="C31" s="125">
        <v>159361000</v>
      </c>
      <c r="D31" s="78">
        <v>159361</v>
      </c>
      <c r="E31" s="78">
        <v>0</v>
      </c>
      <c r="F31" s="78">
        <v>0</v>
      </c>
    </row>
    <row r="32" spans="1:9" ht="15.75" x14ac:dyDescent="0.25">
      <c r="A32" s="60" t="s">
        <v>10</v>
      </c>
      <c r="B32" s="61" t="s">
        <v>42</v>
      </c>
      <c r="C32" s="125">
        <v>0</v>
      </c>
      <c r="D32" s="78">
        <v>500000</v>
      </c>
      <c r="E32" s="78">
        <v>1000000</v>
      </c>
      <c r="F32" s="78">
        <v>2000000</v>
      </c>
      <c r="H32" s="193"/>
    </row>
    <row r="33" spans="1:13" ht="15.75" x14ac:dyDescent="0.25">
      <c r="A33" s="60" t="s">
        <v>10</v>
      </c>
      <c r="B33" s="61" t="s">
        <v>43</v>
      </c>
      <c r="C33" s="125">
        <v>136656000</v>
      </c>
      <c r="D33" s="78">
        <v>95963</v>
      </c>
      <c r="E33" s="78">
        <v>95963</v>
      </c>
      <c r="F33" s="78">
        <v>95963</v>
      </c>
      <c r="H33" s="194"/>
    </row>
    <row r="34" spans="1:13" ht="15.75" x14ac:dyDescent="0.25">
      <c r="A34" s="60" t="s">
        <v>10</v>
      </c>
      <c r="B34" s="61" t="s">
        <v>44</v>
      </c>
      <c r="C34" s="125">
        <v>580573100</v>
      </c>
      <c r="D34" s="78">
        <v>539548</v>
      </c>
      <c r="E34" s="78">
        <v>589548</v>
      </c>
      <c r="F34" s="78">
        <v>589548</v>
      </c>
      <c r="H34" s="118"/>
      <c r="I34" s="192"/>
      <c r="J34" s="192"/>
      <c r="K34" s="110"/>
      <c r="L34" s="110"/>
      <c r="M34" s="110"/>
    </row>
    <row r="35" spans="1:13" ht="15.75" x14ac:dyDescent="0.25">
      <c r="A35" s="60" t="s">
        <v>10</v>
      </c>
      <c r="B35" s="61" t="s">
        <v>45</v>
      </c>
      <c r="C35" s="125">
        <v>351609000</v>
      </c>
      <c r="D35" s="78">
        <v>287619</v>
      </c>
      <c r="E35" s="78">
        <v>383597</v>
      </c>
      <c r="F35" s="78">
        <v>383597</v>
      </c>
      <c r="H35" s="110"/>
      <c r="I35" s="110"/>
      <c r="J35" s="110"/>
      <c r="K35" s="110"/>
      <c r="L35" s="110"/>
      <c r="M35" s="110"/>
    </row>
    <row r="36" spans="1:13" ht="16.5" thickBot="1" x14ac:dyDescent="0.3">
      <c r="A36" s="63" t="s">
        <v>10</v>
      </c>
      <c r="B36" s="64" t="s">
        <v>26</v>
      </c>
      <c r="C36" s="124">
        <v>650000</v>
      </c>
      <c r="D36" s="216">
        <v>900</v>
      </c>
      <c r="E36" s="216">
        <v>900</v>
      </c>
      <c r="F36" s="216">
        <v>900</v>
      </c>
      <c r="H36" s="110"/>
      <c r="I36" s="110"/>
      <c r="J36" s="110"/>
      <c r="K36" s="110"/>
      <c r="L36" s="110"/>
      <c r="M36" s="110"/>
    </row>
    <row r="37" spans="1:13" ht="16.5" thickBot="1" x14ac:dyDescent="0.3">
      <c r="A37" s="66"/>
      <c r="B37" s="67" t="s">
        <v>46</v>
      </c>
      <c r="C37" s="69">
        <f>SUM(C27:C36)</f>
        <v>6683172100</v>
      </c>
      <c r="D37" s="69">
        <f>SUM(D27:D36)</f>
        <v>7038964</v>
      </c>
      <c r="E37" s="69">
        <f>SUM(E27:E36)</f>
        <v>7338722</v>
      </c>
      <c r="F37" s="69">
        <f>SUM(F27:F36)</f>
        <v>8338722</v>
      </c>
      <c r="H37" s="110"/>
      <c r="I37" s="110"/>
      <c r="J37" s="110"/>
      <c r="K37" s="110"/>
      <c r="L37" s="110"/>
      <c r="M37" s="110"/>
    </row>
    <row r="38" spans="1:13" ht="15.75" x14ac:dyDescent="0.25">
      <c r="A38" s="73" t="s">
        <v>11</v>
      </c>
      <c r="B38" s="74" t="s">
        <v>24</v>
      </c>
      <c r="C38" s="123">
        <v>55159000</v>
      </c>
      <c r="D38" s="75">
        <v>55159</v>
      </c>
      <c r="E38" s="75">
        <v>55159</v>
      </c>
      <c r="F38" s="75">
        <v>55159</v>
      </c>
      <c r="H38" s="110"/>
      <c r="I38" s="110"/>
      <c r="J38" s="110"/>
      <c r="K38" s="110"/>
      <c r="L38" s="110"/>
      <c r="M38" s="110"/>
    </row>
    <row r="39" spans="1:13" ht="15.75" x14ac:dyDescent="0.25">
      <c r="A39" s="60" t="s">
        <v>11</v>
      </c>
      <c r="B39" s="61" t="s">
        <v>25</v>
      </c>
      <c r="C39" s="125">
        <v>4271000</v>
      </c>
      <c r="D39" s="78">
        <v>4271</v>
      </c>
      <c r="E39" s="78">
        <v>4271</v>
      </c>
      <c r="F39" s="78">
        <v>4271</v>
      </c>
    </row>
    <row r="40" spans="1:13" ht="16.5" thickBot="1" x14ac:dyDescent="0.3">
      <c r="A40" s="63" t="s">
        <v>11</v>
      </c>
      <c r="B40" s="64" t="s">
        <v>26</v>
      </c>
      <c r="C40" s="124">
        <v>500000</v>
      </c>
      <c r="D40" s="76">
        <v>500</v>
      </c>
      <c r="E40" s="76">
        <v>500</v>
      </c>
      <c r="F40" s="76">
        <v>500</v>
      </c>
    </row>
    <row r="41" spans="1:13" ht="16.5" thickBot="1" x14ac:dyDescent="0.3">
      <c r="A41" s="66"/>
      <c r="B41" s="67" t="s">
        <v>47</v>
      </c>
      <c r="C41" s="72">
        <f>SUM(C38:C40)</f>
        <v>59930000</v>
      </c>
      <c r="D41" s="72">
        <f>SUM(D38:D40)</f>
        <v>59930</v>
      </c>
      <c r="E41" s="72">
        <f>SUM(E38:E40)</f>
        <v>59930</v>
      </c>
      <c r="F41" s="72">
        <f>SUM(F38:F40)</f>
        <v>59930</v>
      </c>
    </row>
    <row r="42" spans="1:13" ht="15.75" x14ac:dyDescent="0.25">
      <c r="A42" s="73" t="s">
        <v>12</v>
      </c>
      <c r="B42" s="74" t="s">
        <v>24</v>
      </c>
      <c r="C42" s="123">
        <v>406435000</v>
      </c>
      <c r="D42" s="75">
        <v>406435</v>
      </c>
      <c r="E42" s="75">
        <v>406435</v>
      </c>
      <c r="F42" s="75">
        <v>406435</v>
      </c>
    </row>
    <row r="43" spans="1:13" ht="15.75" x14ac:dyDescent="0.25">
      <c r="A43" s="60" t="s">
        <v>12</v>
      </c>
      <c r="B43" s="61" t="s">
        <v>25</v>
      </c>
      <c r="C43" s="125">
        <v>20994000</v>
      </c>
      <c r="D43" s="78">
        <v>20994</v>
      </c>
      <c r="E43" s="78">
        <v>20994</v>
      </c>
      <c r="F43" s="78">
        <v>20994</v>
      </c>
    </row>
    <row r="44" spans="1:13" ht="16.5" thickBot="1" x14ac:dyDescent="0.3">
      <c r="A44" s="63" t="s">
        <v>12</v>
      </c>
      <c r="B44" s="64" t="s">
        <v>26</v>
      </c>
      <c r="C44" s="124">
        <v>315000</v>
      </c>
      <c r="D44" s="76">
        <v>315</v>
      </c>
      <c r="E44" s="76">
        <v>315</v>
      </c>
      <c r="F44" s="76">
        <v>315</v>
      </c>
    </row>
    <row r="45" spans="1:13" ht="16.5" thickBot="1" x14ac:dyDescent="0.3">
      <c r="A45" s="66"/>
      <c r="B45" s="67" t="s">
        <v>48</v>
      </c>
      <c r="C45" s="72">
        <f>SUM(C42:C44)</f>
        <v>427744000</v>
      </c>
      <c r="D45" s="72">
        <f>SUM(D42:D44)</f>
        <v>427744</v>
      </c>
      <c r="E45" s="72">
        <f>SUM(E42:E44)</f>
        <v>427744</v>
      </c>
      <c r="F45" s="72">
        <f>SUM(F42:F44)</f>
        <v>427744</v>
      </c>
    </row>
    <row r="46" spans="1:13" ht="15.75" x14ac:dyDescent="0.25">
      <c r="A46" s="73" t="s">
        <v>13</v>
      </c>
      <c r="B46" s="74" t="s">
        <v>23</v>
      </c>
      <c r="C46" s="123">
        <v>0</v>
      </c>
      <c r="D46" s="75">
        <v>0</v>
      </c>
      <c r="E46" s="75">
        <v>0</v>
      </c>
      <c r="F46" s="75">
        <v>0</v>
      </c>
    </row>
    <row r="47" spans="1:13" ht="15.75" x14ac:dyDescent="0.25">
      <c r="A47" s="60" t="s">
        <v>13</v>
      </c>
      <c r="B47" s="61" t="s">
        <v>24</v>
      </c>
      <c r="C47" s="125">
        <v>389952000</v>
      </c>
      <c r="D47" s="78">
        <v>389952</v>
      </c>
      <c r="E47" s="78">
        <v>389953</v>
      </c>
      <c r="F47" s="78">
        <v>389953</v>
      </c>
    </row>
    <row r="48" spans="1:13" ht="15.75" x14ac:dyDescent="0.25">
      <c r="A48" s="60" t="s">
        <v>13</v>
      </c>
      <c r="B48" s="61" t="s">
        <v>25</v>
      </c>
      <c r="C48" s="125">
        <v>5400000</v>
      </c>
      <c r="D48" s="217">
        <v>5400</v>
      </c>
      <c r="E48" s="217">
        <v>5400</v>
      </c>
      <c r="F48" s="217">
        <v>5400</v>
      </c>
    </row>
    <row r="49" spans="1:6" ht="16.5" thickBot="1" x14ac:dyDescent="0.3">
      <c r="A49" s="63" t="s">
        <v>13</v>
      </c>
      <c r="B49" s="64" t="s">
        <v>26</v>
      </c>
      <c r="C49" s="124">
        <v>300000</v>
      </c>
      <c r="D49" s="216">
        <v>300</v>
      </c>
      <c r="E49" s="216">
        <v>300</v>
      </c>
      <c r="F49" s="216">
        <v>300</v>
      </c>
    </row>
    <row r="50" spans="1:6" ht="16.5" thickBot="1" x14ac:dyDescent="0.3">
      <c r="A50" s="66"/>
      <c r="B50" s="153" t="s">
        <v>49</v>
      </c>
      <c r="C50" s="159">
        <f>SUM(C46:C49)</f>
        <v>395652000</v>
      </c>
      <c r="D50" s="164">
        <f>SUM(D46:D49)</f>
        <v>395652</v>
      </c>
      <c r="E50" s="159">
        <f>SUM(E46:E49)</f>
        <v>395653</v>
      </c>
      <c r="F50" s="77">
        <f>SUM(F46:F49)</f>
        <v>395653</v>
      </c>
    </row>
    <row r="51" spans="1:6" ht="15.75" x14ac:dyDescent="0.25">
      <c r="A51" s="73" t="s">
        <v>14</v>
      </c>
      <c r="B51" s="73" t="s">
        <v>50</v>
      </c>
      <c r="C51" s="160">
        <v>32000000</v>
      </c>
      <c r="D51" s="148">
        <v>38374</v>
      </c>
      <c r="E51" s="152">
        <v>38431</v>
      </c>
      <c r="F51" s="156">
        <v>38431</v>
      </c>
    </row>
    <row r="52" spans="1:6" ht="16.5" thickBot="1" x14ac:dyDescent="0.3">
      <c r="A52" s="63" t="s">
        <v>14</v>
      </c>
      <c r="B52" s="155" t="s">
        <v>26</v>
      </c>
      <c r="C52" s="161">
        <v>1000000</v>
      </c>
      <c r="D52" s="145">
        <v>1000</v>
      </c>
      <c r="E52" s="132">
        <v>1000</v>
      </c>
      <c r="F52" s="157">
        <v>1000</v>
      </c>
    </row>
    <row r="53" spans="1:6" ht="16.5" thickBot="1" x14ac:dyDescent="0.3">
      <c r="A53" s="66"/>
      <c r="B53" s="153" t="s">
        <v>51</v>
      </c>
      <c r="C53" s="162">
        <f>SUM(C51:C52)</f>
        <v>33000000</v>
      </c>
      <c r="D53" s="165">
        <f>SUM(D51:D52)</f>
        <v>39374</v>
      </c>
      <c r="E53" s="162">
        <f>SUM(E51:E52)</f>
        <v>39431</v>
      </c>
      <c r="F53" s="174">
        <f>SUM(F51:F52)</f>
        <v>39431</v>
      </c>
    </row>
    <row r="54" spans="1:6" ht="16.5" thickBot="1" x14ac:dyDescent="0.3">
      <c r="A54" s="70" t="s">
        <v>52</v>
      </c>
      <c r="B54" s="170" t="s">
        <v>30</v>
      </c>
      <c r="C54" s="171">
        <v>98077761</v>
      </c>
      <c r="D54" s="119">
        <v>102001</v>
      </c>
      <c r="E54" s="172">
        <v>102001</v>
      </c>
      <c r="F54" s="173">
        <v>102001</v>
      </c>
    </row>
    <row r="55" spans="1:6" ht="16.5" thickBot="1" x14ac:dyDescent="0.3">
      <c r="A55" s="66"/>
      <c r="B55" s="153" t="s">
        <v>53</v>
      </c>
      <c r="C55" s="162">
        <f>SUM(C54)</f>
        <v>98077761</v>
      </c>
      <c r="D55" s="165">
        <f>SUM(D54)</f>
        <v>102001</v>
      </c>
      <c r="E55" s="162">
        <f>SUM(E54)</f>
        <v>102001</v>
      </c>
      <c r="F55" s="79">
        <f>SUM(F54)</f>
        <v>102001</v>
      </c>
    </row>
    <row r="56" spans="1:6" ht="16.5" thickBot="1" x14ac:dyDescent="0.3">
      <c r="A56" s="250" t="s">
        <v>54</v>
      </c>
      <c r="B56" s="251"/>
      <c r="C56" s="163">
        <f>C55+C53+C50+C45+C41+C37+C26+C19+C15+C12+C10</f>
        <v>12929721220</v>
      </c>
      <c r="D56" s="166">
        <f>D55+D53+D50+D45+D41+D37+D26+D19+D15+D12+D10</f>
        <v>13782107</v>
      </c>
      <c r="E56" s="163">
        <f>E55+E53+E50+E45+E41+E37+E26+E19+E15+E12+E10</f>
        <v>13768385</v>
      </c>
      <c r="F56" s="158">
        <f>F55+F53+F50+F45+F41+F37+F26+F19+F15+F12+F10</f>
        <v>14960751</v>
      </c>
    </row>
    <row r="57" spans="1:6" x14ac:dyDescent="0.25">
      <c r="A57" s="50" t="s">
        <v>18</v>
      </c>
      <c r="B57" s="51"/>
      <c r="C57" s="52"/>
      <c r="D57" s="51"/>
    </row>
    <row r="58" spans="1:6" ht="15.75" x14ac:dyDescent="0.25">
      <c r="A58" s="53" t="s">
        <v>19</v>
      </c>
      <c r="B58" s="54"/>
      <c r="C58" s="54"/>
      <c r="D58" s="54"/>
    </row>
    <row r="59" spans="1:6" ht="15.75" x14ac:dyDescent="0.25">
      <c r="A59" s="53" t="s">
        <v>163</v>
      </c>
      <c r="B59" s="54"/>
      <c r="C59" s="54"/>
      <c r="D59" s="54"/>
      <c r="E59" s="41"/>
      <c r="F59" s="41"/>
    </row>
    <row r="60" spans="1:6" ht="15.75" x14ac:dyDescent="0.25">
      <c r="A60" s="53"/>
      <c r="B60" s="54"/>
      <c r="C60" s="54"/>
      <c r="D60" s="54"/>
    </row>
    <row r="61" spans="1:6" x14ac:dyDescent="0.25">
      <c r="A61" s="205" t="s">
        <v>162</v>
      </c>
      <c r="B61" s="206"/>
    </row>
  </sheetData>
  <mergeCells count="3">
    <mergeCell ref="C1:F1"/>
    <mergeCell ref="A2:F2"/>
    <mergeCell ref="A56:B56"/>
  </mergeCells>
  <pageMargins left="0.7" right="0.7" top="0.78740157499999996" bottom="0.78740157499999996" header="0.3" footer="0.3"/>
  <pageSetup paperSize="8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8"/>
  <sheetViews>
    <sheetView tabSelected="1" topLeftCell="A31" zoomScaleNormal="100" workbookViewId="0">
      <selection activeCell="A66" sqref="A66"/>
    </sheetView>
  </sheetViews>
  <sheetFormatPr defaultRowHeight="15" x14ac:dyDescent="0.25"/>
  <cols>
    <col min="1" max="1" width="9.42578125" style="58" customWidth="1"/>
    <col min="2" max="2" width="7" style="58" customWidth="1"/>
    <col min="3" max="3" width="73" style="58" customWidth="1"/>
    <col min="4" max="5" width="10" style="117" customWidth="1"/>
    <col min="6" max="6" width="17.28515625" style="58" bestFit="1" customWidth="1"/>
    <col min="7" max="9" width="12.5703125" style="58" bestFit="1" customWidth="1"/>
    <col min="10" max="10" width="14.42578125" style="58" customWidth="1"/>
    <col min="11" max="11" width="4.42578125" style="58" customWidth="1"/>
    <col min="12" max="12" width="12.85546875" style="58" customWidth="1"/>
    <col min="13" max="256" width="9.140625" style="58"/>
    <col min="257" max="257" width="9.42578125" style="58" customWidth="1"/>
    <col min="258" max="258" width="7" style="58" customWidth="1"/>
    <col min="259" max="259" width="69.7109375" style="58" customWidth="1"/>
    <col min="260" max="261" width="10" style="58" customWidth="1"/>
    <col min="262" max="265" width="12.5703125" style="58" bestFit="1" customWidth="1"/>
    <col min="266" max="512" width="9.140625" style="58"/>
    <col min="513" max="513" width="9.42578125" style="58" customWidth="1"/>
    <col min="514" max="514" width="7" style="58" customWidth="1"/>
    <col min="515" max="515" width="69.7109375" style="58" customWidth="1"/>
    <col min="516" max="517" width="10" style="58" customWidth="1"/>
    <col min="518" max="521" width="12.5703125" style="58" bestFit="1" customWidth="1"/>
    <col min="522" max="768" width="9.140625" style="58"/>
    <col min="769" max="769" width="9.42578125" style="58" customWidth="1"/>
    <col min="770" max="770" width="7" style="58" customWidth="1"/>
    <col min="771" max="771" width="69.7109375" style="58" customWidth="1"/>
    <col min="772" max="773" width="10" style="58" customWidth="1"/>
    <col min="774" max="777" width="12.5703125" style="58" bestFit="1" customWidth="1"/>
    <col min="778" max="1024" width="9.140625" style="58"/>
    <col min="1025" max="1025" width="9.42578125" style="58" customWidth="1"/>
    <col min="1026" max="1026" width="7" style="58" customWidth="1"/>
    <col min="1027" max="1027" width="69.7109375" style="58" customWidth="1"/>
    <col min="1028" max="1029" width="10" style="58" customWidth="1"/>
    <col min="1030" max="1033" width="12.5703125" style="58" bestFit="1" customWidth="1"/>
    <col min="1034" max="1280" width="9.140625" style="58"/>
    <col min="1281" max="1281" width="9.42578125" style="58" customWidth="1"/>
    <col min="1282" max="1282" width="7" style="58" customWidth="1"/>
    <col min="1283" max="1283" width="69.7109375" style="58" customWidth="1"/>
    <col min="1284" max="1285" width="10" style="58" customWidth="1"/>
    <col min="1286" max="1289" width="12.5703125" style="58" bestFit="1" customWidth="1"/>
    <col min="1290" max="1536" width="9.140625" style="58"/>
    <col min="1537" max="1537" width="9.42578125" style="58" customWidth="1"/>
    <col min="1538" max="1538" width="7" style="58" customWidth="1"/>
    <col min="1539" max="1539" width="69.7109375" style="58" customWidth="1"/>
    <col min="1540" max="1541" width="10" style="58" customWidth="1"/>
    <col min="1542" max="1545" width="12.5703125" style="58" bestFit="1" customWidth="1"/>
    <col min="1546" max="1792" width="9.140625" style="58"/>
    <col min="1793" max="1793" width="9.42578125" style="58" customWidth="1"/>
    <col min="1794" max="1794" width="7" style="58" customWidth="1"/>
    <col min="1795" max="1795" width="69.7109375" style="58" customWidth="1"/>
    <col min="1796" max="1797" width="10" style="58" customWidth="1"/>
    <col min="1798" max="1801" width="12.5703125" style="58" bestFit="1" customWidth="1"/>
    <col min="1802" max="2048" width="9.140625" style="58"/>
    <col min="2049" max="2049" width="9.42578125" style="58" customWidth="1"/>
    <col min="2050" max="2050" width="7" style="58" customWidth="1"/>
    <col min="2051" max="2051" width="69.7109375" style="58" customWidth="1"/>
    <col min="2052" max="2053" width="10" style="58" customWidth="1"/>
    <col min="2054" max="2057" width="12.5703125" style="58" bestFit="1" customWidth="1"/>
    <col min="2058" max="2304" width="9.140625" style="58"/>
    <col min="2305" max="2305" width="9.42578125" style="58" customWidth="1"/>
    <col min="2306" max="2306" width="7" style="58" customWidth="1"/>
    <col min="2307" max="2307" width="69.7109375" style="58" customWidth="1"/>
    <col min="2308" max="2309" width="10" style="58" customWidth="1"/>
    <col min="2310" max="2313" width="12.5703125" style="58" bestFit="1" customWidth="1"/>
    <col min="2314" max="2560" width="9.140625" style="58"/>
    <col min="2561" max="2561" width="9.42578125" style="58" customWidth="1"/>
    <col min="2562" max="2562" width="7" style="58" customWidth="1"/>
    <col min="2563" max="2563" width="69.7109375" style="58" customWidth="1"/>
    <col min="2564" max="2565" width="10" style="58" customWidth="1"/>
    <col min="2566" max="2569" width="12.5703125" style="58" bestFit="1" customWidth="1"/>
    <col min="2570" max="2816" width="9.140625" style="58"/>
    <col min="2817" max="2817" width="9.42578125" style="58" customWidth="1"/>
    <col min="2818" max="2818" width="7" style="58" customWidth="1"/>
    <col min="2819" max="2819" width="69.7109375" style="58" customWidth="1"/>
    <col min="2820" max="2821" width="10" style="58" customWidth="1"/>
    <col min="2822" max="2825" width="12.5703125" style="58" bestFit="1" customWidth="1"/>
    <col min="2826" max="3072" width="9.140625" style="58"/>
    <col min="3073" max="3073" width="9.42578125" style="58" customWidth="1"/>
    <col min="3074" max="3074" width="7" style="58" customWidth="1"/>
    <col min="3075" max="3075" width="69.7109375" style="58" customWidth="1"/>
    <col min="3076" max="3077" width="10" style="58" customWidth="1"/>
    <col min="3078" max="3081" width="12.5703125" style="58" bestFit="1" customWidth="1"/>
    <col min="3082" max="3328" width="9.140625" style="58"/>
    <col min="3329" max="3329" width="9.42578125" style="58" customWidth="1"/>
    <col min="3330" max="3330" width="7" style="58" customWidth="1"/>
    <col min="3331" max="3331" width="69.7109375" style="58" customWidth="1"/>
    <col min="3332" max="3333" width="10" style="58" customWidth="1"/>
    <col min="3334" max="3337" width="12.5703125" style="58" bestFit="1" customWidth="1"/>
    <col min="3338" max="3584" width="9.140625" style="58"/>
    <col min="3585" max="3585" width="9.42578125" style="58" customWidth="1"/>
    <col min="3586" max="3586" width="7" style="58" customWidth="1"/>
    <col min="3587" max="3587" width="69.7109375" style="58" customWidth="1"/>
    <col min="3588" max="3589" width="10" style="58" customWidth="1"/>
    <col min="3590" max="3593" width="12.5703125" style="58" bestFit="1" customWidth="1"/>
    <col min="3594" max="3840" width="9.140625" style="58"/>
    <col min="3841" max="3841" width="9.42578125" style="58" customWidth="1"/>
    <col min="3842" max="3842" width="7" style="58" customWidth="1"/>
    <col min="3843" max="3843" width="69.7109375" style="58" customWidth="1"/>
    <col min="3844" max="3845" width="10" style="58" customWidth="1"/>
    <col min="3846" max="3849" width="12.5703125" style="58" bestFit="1" customWidth="1"/>
    <col min="3850" max="4096" width="9.140625" style="58"/>
    <col min="4097" max="4097" width="9.42578125" style="58" customWidth="1"/>
    <col min="4098" max="4098" width="7" style="58" customWidth="1"/>
    <col min="4099" max="4099" width="69.7109375" style="58" customWidth="1"/>
    <col min="4100" max="4101" width="10" style="58" customWidth="1"/>
    <col min="4102" max="4105" width="12.5703125" style="58" bestFit="1" customWidth="1"/>
    <col min="4106" max="4352" width="9.140625" style="58"/>
    <col min="4353" max="4353" width="9.42578125" style="58" customWidth="1"/>
    <col min="4354" max="4354" width="7" style="58" customWidth="1"/>
    <col min="4355" max="4355" width="69.7109375" style="58" customWidth="1"/>
    <col min="4356" max="4357" width="10" style="58" customWidth="1"/>
    <col min="4358" max="4361" width="12.5703125" style="58" bestFit="1" customWidth="1"/>
    <col min="4362" max="4608" width="9.140625" style="58"/>
    <col min="4609" max="4609" width="9.42578125" style="58" customWidth="1"/>
    <col min="4610" max="4610" width="7" style="58" customWidth="1"/>
    <col min="4611" max="4611" width="69.7109375" style="58" customWidth="1"/>
    <col min="4612" max="4613" width="10" style="58" customWidth="1"/>
    <col min="4614" max="4617" width="12.5703125" style="58" bestFit="1" customWidth="1"/>
    <col min="4618" max="4864" width="9.140625" style="58"/>
    <col min="4865" max="4865" width="9.42578125" style="58" customWidth="1"/>
    <col min="4866" max="4866" width="7" style="58" customWidth="1"/>
    <col min="4867" max="4867" width="69.7109375" style="58" customWidth="1"/>
    <col min="4868" max="4869" width="10" style="58" customWidth="1"/>
    <col min="4870" max="4873" width="12.5703125" style="58" bestFit="1" customWidth="1"/>
    <col min="4874" max="5120" width="9.140625" style="58"/>
    <col min="5121" max="5121" width="9.42578125" style="58" customWidth="1"/>
    <col min="5122" max="5122" width="7" style="58" customWidth="1"/>
    <col min="5123" max="5123" width="69.7109375" style="58" customWidth="1"/>
    <col min="5124" max="5125" width="10" style="58" customWidth="1"/>
    <col min="5126" max="5129" width="12.5703125" style="58" bestFit="1" customWidth="1"/>
    <col min="5130" max="5376" width="9.140625" style="58"/>
    <col min="5377" max="5377" width="9.42578125" style="58" customWidth="1"/>
    <col min="5378" max="5378" width="7" style="58" customWidth="1"/>
    <col min="5379" max="5379" width="69.7109375" style="58" customWidth="1"/>
    <col min="5380" max="5381" width="10" style="58" customWidth="1"/>
    <col min="5382" max="5385" width="12.5703125" style="58" bestFit="1" customWidth="1"/>
    <col min="5386" max="5632" width="9.140625" style="58"/>
    <col min="5633" max="5633" width="9.42578125" style="58" customWidth="1"/>
    <col min="5634" max="5634" width="7" style="58" customWidth="1"/>
    <col min="5635" max="5635" width="69.7109375" style="58" customWidth="1"/>
    <col min="5636" max="5637" width="10" style="58" customWidth="1"/>
    <col min="5638" max="5641" width="12.5703125" style="58" bestFit="1" customWidth="1"/>
    <col min="5642" max="5888" width="9.140625" style="58"/>
    <col min="5889" max="5889" width="9.42578125" style="58" customWidth="1"/>
    <col min="5890" max="5890" width="7" style="58" customWidth="1"/>
    <col min="5891" max="5891" width="69.7109375" style="58" customWidth="1"/>
    <col min="5892" max="5893" width="10" style="58" customWidth="1"/>
    <col min="5894" max="5897" width="12.5703125" style="58" bestFit="1" customWidth="1"/>
    <col min="5898" max="6144" width="9.140625" style="58"/>
    <col min="6145" max="6145" width="9.42578125" style="58" customWidth="1"/>
    <col min="6146" max="6146" width="7" style="58" customWidth="1"/>
    <col min="6147" max="6147" width="69.7109375" style="58" customWidth="1"/>
    <col min="6148" max="6149" width="10" style="58" customWidth="1"/>
    <col min="6150" max="6153" width="12.5703125" style="58" bestFit="1" customWidth="1"/>
    <col min="6154" max="6400" width="9.140625" style="58"/>
    <col min="6401" max="6401" width="9.42578125" style="58" customWidth="1"/>
    <col min="6402" max="6402" width="7" style="58" customWidth="1"/>
    <col min="6403" max="6403" width="69.7109375" style="58" customWidth="1"/>
    <col min="6404" max="6405" width="10" style="58" customWidth="1"/>
    <col min="6406" max="6409" width="12.5703125" style="58" bestFit="1" customWidth="1"/>
    <col min="6410" max="6656" width="9.140625" style="58"/>
    <col min="6657" max="6657" width="9.42578125" style="58" customWidth="1"/>
    <col min="6658" max="6658" width="7" style="58" customWidth="1"/>
    <col min="6659" max="6659" width="69.7109375" style="58" customWidth="1"/>
    <col min="6660" max="6661" width="10" style="58" customWidth="1"/>
    <col min="6662" max="6665" width="12.5703125" style="58" bestFit="1" customWidth="1"/>
    <col min="6666" max="6912" width="9.140625" style="58"/>
    <col min="6913" max="6913" width="9.42578125" style="58" customWidth="1"/>
    <col min="6914" max="6914" width="7" style="58" customWidth="1"/>
    <col min="6915" max="6915" width="69.7109375" style="58" customWidth="1"/>
    <col min="6916" max="6917" width="10" style="58" customWidth="1"/>
    <col min="6918" max="6921" width="12.5703125" style="58" bestFit="1" customWidth="1"/>
    <col min="6922" max="7168" width="9.140625" style="58"/>
    <col min="7169" max="7169" width="9.42578125" style="58" customWidth="1"/>
    <col min="7170" max="7170" width="7" style="58" customWidth="1"/>
    <col min="7171" max="7171" width="69.7109375" style="58" customWidth="1"/>
    <col min="7172" max="7173" width="10" style="58" customWidth="1"/>
    <col min="7174" max="7177" width="12.5703125" style="58" bestFit="1" customWidth="1"/>
    <col min="7178" max="7424" width="9.140625" style="58"/>
    <col min="7425" max="7425" width="9.42578125" style="58" customWidth="1"/>
    <col min="7426" max="7426" width="7" style="58" customWidth="1"/>
    <col min="7427" max="7427" width="69.7109375" style="58" customWidth="1"/>
    <col min="7428" max="7429" width="10" style="58" customWidth="1"/>
    <col min="7430" max="7433" width="12.5703125" style="58" bestFit="1" customWidth="1"/>
    <col min="7434" max="7680" width="9.140625" style="58"/>
    <col min="7681" max="7681" width="9.42578125" style="58" customWidth="1"/>
    <col min="7682" max="7682" width="7" style="58" customWidth="1"/>
    <col min="7683" max="7683" width="69.7109375" style="58" customWidth="1"/>
    <col min="7684" max="7685" width="10" style="58" customWidth="1"/>
    <col min="7686" max="7689" width="12.5703125" style="58" bestFit="1" customWidth="1"/>
    <col min="7690" max="7936" width="9.140625" style="58"/>
    <col min="7937" max="7937" width="9.42578125" style="58" customWidth="1"/>
    <col min="7938" max="7938" width="7" style="58" customWidth="1"/>
    <col min="7939" max="7939" width="69.7109375" style="58" customWidth="1"/>
    <col min="7940" max="7941" width="10" style="58" customWidth="1"/>
    <col min="7942" max="7945" width="12.5703125" style="58" bestFit="1" customWidth="1"/>
    <col min="7946" max="8192" width="9.140625" style="58"/>
    <col min="8193" max="8193" width="9.42578125" style="58" customWidth="1"/>
    <col min="8194" max="8194" width="7" style="58" customWidth="1"/>
    <col min="8195" max="8195" width="69.7109375" style="58" customWidth="1"/>
    <col min="8196" max="8197" width="10" style="58" customWidth="1"/>
    <col min="8198" max="8201" width="12.5703125" style="58" bestFit="1" customWidth="1"/>
    <col min="8202" max="8448" width="9.140625" style="58"/>
    <col min="8449" max="8449" width="9.42578125" style="58" customWidth="1"/>
    <col min="8450" max="8450" width="7" style="58" customWidth="1"/>
    <col min="8451" max="8451" width="69.7109375" style="58" customWidth="1"/>
    <col min="8452" max="8453" width="10" style="58" customWidth="1"/>
    <col min="8454" max="8457" width="12.5703125" style="58" bestFit="1" customWidth="1"/>
    <col min="8458" max="8704" width="9.140625" style="58"/>
    <col min="8705" max="8705" width="9.42578125" style="58" customWidth="1"/>
    <col min="8706" max="8706" width="7" style="58" customWidth="1"/>
    <col min="8707" max="8707" width="69.7109375" style="58" customWidth="1"/>
    <col min="8708" max="8709" width="10" style="58" customWidth="1"/>
    <col min="8710" max="8713" width="12.5703125" style="58" bestFit="1" customWidth="1"/>
    <col min="8714" max="8960" width="9.140625" style="58"/>
    <col min="8961" max="8961" width="9.42578125" style="58" customWidth="1"/>
    <col min="8962" max="8962" width="7" style="58" customWidth="1"/>
    <col min="8963" max="8963" width="69.7109375" style="58" customWidth="1"/>
    <col min="8964" max="8965" width="10" style="58" customWidth="1"/>
    <col min="8966" max="8969" width="12.5703125" style="58" bestFit="1" customWidth="1"/>
    <col min="8970" max="9216" width="9.140625" style="58"/>
    <col min="9217" max="9217" width="9.42578125" style="58" customWidth="1"/>
    <col min="9218" max="9218" width="7" style="58" customWidth="1"/>
    <col min="9219" max="9219" width="69.7109375" style="58" customWidth="1"/>
    <col min="9220" max="9221" width="10" style="58" customWidth="1"/>
    <col min="9222" max="9225" width="12.5703125" style="58" bestFit="1" customWidth="1"/>
    <col min="9226" max="9472" width="9.140625" style="58"/>
    <col min="9473" max="9473" width="9.42578125" style="58" customWidth="1"/>
    <col min="9474" max="9474" width="7" style="58" customWidth="1"/>
    <col min="9475" max="9475" width="69.7109375" style="58" customWidth="1"/>
    <col min="9476" max="9477" width="10" style="58" customWidth="1"/>
    <col min="9478" max="9481" width="12.5703125" style="58" bestFit="1" customWidth="1"/>
    <col min="9482" max="9728" width="9.140625" style="58"/>
    <col min="9729" max="9729" width="9.42578125" style="58" customWidth="1"/>
    <col min="9730" max="9730" width="7" style="58" customWidth="1"/>
    <col min="9731" max="9731" width="69.7109375" style="58" customWidth="1"/>
    <col min="9732" max="9733" width="10" style="58" customWidth="1"/>
    <col min="9734" max="9737" width="12.5703125" style="58" bestFit="1" customWidth="1"/>
    <col min="9738" max="9984" width="9.140625" style="58"/>
    <col min="9985" max="9985" width="9.42578125" style="58" customWidth="1"/>
    <col min="9986" max="9986" width="7" style="58" customWidth="1"/>
    <col min="9987" max="9987" width="69.7109375" style="58" customWidth="1"/>
    <col min="9988" max="9989" width="10" style="58" customWidth="1"/>
    <col min="9990" max="9993" width="12.5703125" style="58" bestFit="1" customWidth="1"/>
    <col min="9994" max="10240" width="9.140625" style="58"/>
    <col min="10241" max="10241" width="9.42578125" style="58" customWidth="1"/>
    <col min="10242" max="10242" width="7" style="58" customWidth="1"/>
    <col min="10243" max="10243" width="69.7109375" style="58" customWidth="1"/>
    <col min="10244" max="10245" width="10" style="58" customWidth="1"/>
    <col min="10246" max="10249" width="12.5703125" style="58" bestFit="1" customWidth="1"/>
    <col min="10250" max="10496" width="9.140625" style="58"/>
    <col min="10497" max="10497" width="9.42578125" style="58" customWidth="1"/>
    <col min="10498" max="10498" width="7" style="58" customWidth="1"/>
    <col min="10499" max="10499" width="69.7109375" style="58" customWidth="1"/>
    <col min="10500" max="10501" width="10" style="58" customWidth="1"/>
    <col min="10502" max="10505" width="12.5703125" style="58" bestFit="1" customWidth="1"/>
    <col min="10506" max="10752" width="9.140625" style="58"/>
    <col min="10753" max="10753" width="9.42578125" style="58" customWidth="1"/>
    <col min="10754" max="10754" width="7" style="58" customWidth="1"/>
    <col min="10755" max="10755" width="69.7109375" style="58" customWidth="1"/>
    <col min="10756" max="10757" width="10" style="58" customWidth="1"/>
    <col min="10758" max="10761" width="12.5703125" style="58" bestFit="1" customWidth="1"/>
    <col min="10762" max="11008" width="9.140625" style="58"/>
    <col min="11009" max="11009" width="9.42578125" style="58" customWidth="1"/>
    <col min="11010" max="11010" width="7" style="58" customWidth="1"/>
    <col min="11011" max="11011" width="69.7109375" style="58" customWidth="1"/>
    <col min="11012" max="11013" width="10" style="58" customWidth="1"/>
    <col min="11014" max="11017" width="12.5703125" style="58" bestFit="1" customWidth="1"/>
    <col min="11018" max="11264" width="9.140625" style="58"/>
    <col min="11265" max="11265" width="9.42578125" style="58" customWidth="1"/>
    <col min="11266" max="11266" width="7" style="58" customWidth="1"/>
    <col min="11267" max="11267" width="69.7109375" style="58" customWidth="1"/>
    <col min="11268" max="11269" width="10" style="58" customWidth="1"/>
    <col min="11270" max="11273" width="12.5703125" style="58" bestFit="1" customWidth="1"/>
    <col min="11274" max="11520" width="9.140625" style="58"/>
    <col min="11521" max="11521" width="9.42578125" style="58" customWidth="1"/>
    <col min="11522" max="11522" width="7" style="58" customWidth="1"/>
    <col min="11523" max="11523" width="69.7109375" style="58" customWidth="1"/>
    <col min="11524" max="11525" width="10" style="58" customWidth="1"/>
    <col min="11526" max="11529" width="12.5703125" style="58" bestFit="1" customWidth="1"/>
    <col min="11530" max="11776" width="9.140625" style="58"/>
    <col min="11777" max="11777" width="9.42578125" style="58" customWidth="1"/>
    <col min="11778" max="11778" width="7" style="58" customWidth="1"/>
    <col min="11779" max="11779" width="69.7109375" style="58" customWidth="1"/>
    <col min="11780" max="11781" width="10" style="58" customWidth="1"/>
    <col min="11782" max="11785" width="12.5703125" style="58" bestFit="1" customWidth="1"/>
    <col min="11786" max="12032" width="9.140625" style="58"/>
    <col min="12033" max="12033" width="9.42578125" style="58" customWidth="1"/>
    <col min="12034" max="12034" width="7" style="58" customWidth="1"/>
    <col min="12035" max="12035" width="69.7109375" style="58" customWidth="1"/>
    <col min="12036" max="12037" width="10" style="58" customWidth="1"/>
    <col min="12038" max="12041" width="12.5703125" style="58" bestFit="1" customWidth="1"/>
    <col min="12042" max="12288" width="9.140625" style="58"/>
    <col min="12289" max="12289" width="9.42578125" style="58" customWidth="1"/>
    <col min="12290" max="12290" width="7" style="58" customWidth="1"/>
    <col min="12291" max="12291" width="69.7109375" style="58" customWidth="1"/>
    <col min="12292" max="12293" width="10" style="58" customWidth="1"/>
    <col min="12294" max="12297" width="12.5703125" style="58" bestFit="1" customWidth="1"/>
    <col min="12298" max="12544" width="9.140625" style="58"/>
    <col min="12545" max="12545" width="9.42578125" style="58" customWidth="1"/>
    <col min="12546" max="12546" width="7" style="58" customWidth="1"/>
    <col min="12547" max="12547" width="69.7109375" style="58" customWidth="1"/>
    <col min="12548" max="12549" width="10" style="58" customWidth="1"/>
    <col min="12550" max="12553" width="12.5703125" style="58" bestFit="1" customWidth="1"/>
    <col min="12554" max="12800" width="9.140625" style="58"/>
    <col min="12801" max="12801" width="9.42578125" style="58" customWidth="1"/>
    <col min="12802" max="12802" width="7" style="58" customWidth="1"/>
    <col min="12803" max="12803" width="69.7109375" style="58" customWidth="1"/>
    <col min="12804" max="12805" width="10" style="58" customWidth="1"/>
    <col min="12806" max="12809" width="12.5703125" style="58" bestFit="1" customWidth="1"/>
    <col min="12810" max="13056" width="9.140625" style="58"/>
    <col min="13057" max="13057" width="9.42578125" style="58" customWidth="1"/>
    <col min="13058" max="13058" width="7" style="58" customWidth="1"/>
    <col min="13059" max="13059" width="69.7109375" style="58" customWidth="1"/>
    <col min="13060" max="13061" width="10" style="58" customWidth="1"/>
    <col min="13062" max="13065" width="12.5703125" style="58" bestFit="1" customWidth="1"/>
    <col min="13066" max="13312" width="9.140625" style="58"/>
    <col min="13313" max="13313" width="9.42578125" style="58" customWidth="1"/>
    <col min="13314" max="13314" width="7" style="58" customWidth="1"/>
    <col min="13315" max="13315" width="69.7109375" style="58" customWidth="1"/>
    <col min="13316" max="13317" width="10" style="58" customWidth="1"/>
    <col min="13318" max="13321" width="12.5703125" style="58" bestFit="1" customWidth="1"/>
    <col min="13322" max="13568" width="9.140625" style="58"/>
    <col min="13569" max="13569" width="9.42578125" style="58" customWidth="1"/>
    <col min="13570" max="13570" width="7" style="58" customWidth="1"/>
    <col min="13571" max="13571" width="69.7109375" style="58" customWidth="1"/>
    <col min="13572" max="13573" width="10" style="58" customWidth="1"/>
    <col min="13574" max="13577" width="12.5703125" style="58" bestFit="1" customWidth="1"/>
    <col min="13578" max="13824" width="9.140625" style="58"/>
    <col min="13825" max="13825" width="9.42578125" style="58" customWidth="1"/>
    <col min="13826" max="13826" width="7" style="58" customWidth="1"/>
    <col min="13827" max="13827" width="69.7109375" style="58" customWidth="1"/>
    <col min="13828" max="13829" width="10" style="58" customWidth="1"/>
    <col min="13830" max="13833" width="12.5703125" style="58" bestFit="1" customWidth="1"/>
    <col min="13834" max="14080" width="9.140625" style="58"/>
    <col min="14081" max="14081" width="9.42578125" style="58" customWidth="1"/>
    <col min="14082" max="14082" width="7" style="58" customWidth="1"/>
    <col min="14083" max="14083" width="69.7109375" style="58" customWidth="1"/>
    <col min="14084" max="14085" width="10" style="58" customWidth="1"/>
    <col min="14086" max="14089" width="12.5703125" style="58" bestFit="1" customWidth="1"/>
    <col min="14090" max="14336" width="9.140625" style="58"/>
    <col min="14337" max="14337" width="9.42578125" style="58" customWidth="1"/>
    <col min="14338" max="14338" width="7" style="58" customWidth="1"/>
    <col min="14339" max="14339" width="69.7109375" style="58" customWidth="1"/>
    <col min="14340" max="14341" width="10" style="58" customWidth="1"/>
    <col min="14342" max="14345" width="12.5703125" style="58" bestFit="1" customWidth="1"/>
    <col min="14346" max="14592" width="9.140625" style="58"/>
    <col min="14593" max="14593" width="9.42578125" style="58" customWidth="1"/>
    <col min="14594" max="14594" width="7" style="58" customWidth="1"/>
    <col min="14595" max="14595" width="69.7109375" style="58" customWidth="1"/>
    <col min="14596" max="14597" width="10" style="58" customWidth="1"/>
    <col min="14598" max="14601" width="12.5703125" style="58" bestFit="1" customWidth="1"/>
    <col min="14602" max="14848" width="9.140625" style="58"/>
    <col min="14849" max="14849" width="9.42578125" style="58" customWidth="1"/>
    <col min="14850" max="14850" width="7" style="58" customWidth="1"/>
    <col min="14851" max="14851" width="69.7109375" style="58" customWidth="1"/>
    <col min="14852" max="14853" width="10" style="58" customWidth="1"/>
    <col min="14854" max="14857" width="12.5703125" style="58" bestFit="1" customWidth="1"/>
    <col min="14858" max="15104" width="9.140625" style="58"/>
    <col min="15105" max="15105" width="9.42578125" style="58" customWidth="1"/>
    <col min="15106" max="15106" width="7" style="58" customWidth="1"/>
    <col min="15107" max="15107" width="69.7109375" style="58" customWidth="1"/>
    <col min="15108" max="15109" width="10" style="58" customWidth="1"/>
    <col min="15110" max="15113" width="12.5703125" style="58" bestFit="1" customWidth="1"/>
    <col min="15114" max="15360" width="9.140625" style="58"/>
    <col min="15361" max="15361" width="9.42578125" style="58" customWidth="1"/>
    <col min="15362" max="15362" width="7" style="58" customWidth="1"/>
    <col min="15363" max="15363" width="69.7109375" style="58" customWidth="1"/>
    <col min="15364" max="15365" width="10" style="58" customWidth="1"/>
    <col min="15366" max="15369" width="12.5703125" style="58" bestFit="1" customWidth="1"/>
    <col min="15370" max="15616" width="9.140625" style="58"/>
    <col min="15617" max="15617" width="9.42578125" style="58" customWidth="1"/>
    <col min="15618" max="15618" width="7" style="58" customWidth="1"/>
    <col min="15619" max="15619" width="69.7109375" style="58" customWidth="1"/>
    <col min="15620" max="15621" width="10" style="58" customWidth="1"/>
    <col min="15622" max="15625" width="12.5703125" style="58" bestFit="1" customWidth="1"/>
    <col min="15626" max="15872" width="9.140625" style="58"/>
    <col min="15873" max="15873" width="9.42578125" style="58" customWidth="1"/>
    <col min="15874" max="15874" width="7" style="58" customWidth="1"/>
    <col min="15875" max="15875" width="69.7109375" style="58" customWidth="1"/>
    <col min="15876" max="15877" width="10" style="58" customWidth="1"/>
    <col min="15878" max="15881" width="12.5703125" style="58" bestFit="1" customWidth="1"/>
    <col min="15882" max="16128" width="9.140625" style="58"/>
    <col min="16129" max="16129" width="9.42578125" style="58" customWidth="1"/>
    <col min="16130" max="16130" width="7" style="58" customWidth="1"/>
    <col min="16131" max="16131" width="69.7109375" style="58" customWidth="1"/>
    <col min="16132" max="16133" width="10" style="58" customWidth="1"/>
    <col min="16134" max="16137" width="12.5703125" style="58" bestFit="1" customWidth="1"/>
    <col min="16138" max="16384" width="9.140625" style="58"/>
  </cols>
  <sheetData>
    <row r="1" spans="1:14" ht="18.75" x14ac:dyDescent="0.3">
      <c r="A1" s="252" t="s">
        <v>134</v>
      </c>
      <c r="B1" s="252"/>
      <c r="C1" s="252"/>
      <c r="D1" s="80"/>
      <c r="E1" s="80"/>
      <c r="F1" s="190"/>
      <c r="G1" s="189"/>
      <c r="H1" s="259" t="s">
        <v>158</v>
      </c>
      <c r="I1" s="259"/>
      <c r="J1" s="259"/>
      <c r="K1" s="259"/>
      <c r="L1" s="190"/>
      <c r="M1" s="191"/>
    </row>
    <row r="2" spans="1:14" ht="38.25" customHeight="1" thickBot="1" x14ac:dyDescent="0.3">
      <c r="A2" s="253" t="s">
        <v>135</v>
      </c>
      <c r="B2" s="254"/>
      <c r="C2" s="254"/>
      <c r="D2" s="255"/>
      <c r="E2" s="255"/>
      <c r="F2" s="254"/>
      <c r="G2" s="254"/>
      <c r="H2" s="254"/>
      <c r="I2" s="249"/>
    </row>
    <row r="3" spans="1:14" ht="32.25" thickBot="1" x14ac:dyDescent="0.3">
      <c r="A3" s="59" t="s">
        <v>21</v>
      </c>
      <c r="B3" s="81" t="s">
        <v>55</v>
      </c>
      <c r="C3" s="181" t="s">
        <v>56</v>
      </c>
      <c r="D3" s="81" t="s">
        <v>57</v>
      </c>
      <c r="E3" s="81" t="s">
        <v>58</v>
      </c>
      <c r="F3" s="83">
        <v>2014</v>
      </c>
      <c r="G3" s="81">
        <v>2015</v>
      </c>
      <c r="H3" s="83">
        <v>2016</v>
      </c>
      <c r="I3" s="84">
        <v>2017</v>
      </c>
    </row>
    <row r="4" spans="1:14" ht="32.25" customHeight="1" thickBot="1" x14ac:dyDescent="0.3">
      <c r="A4" s="177" t="s">
        <v>5</v>
      </c>
      <c r="B4" s="183" t="s">
        <v>59</v>
      </c>
      <c r="C4" s="85" t="s">
        <v>60</v>
      </c>
      <c r="D4" s="86">
        <v>2002</v>
      </c>
      <c r="E4" s="86">
        <v>2013</v>
      </c>
      <c r="F4" s="87">
        <v>0</v>
      </c>
      <c r="G4" s="88">
        <v>0</v>
      </c>
      <c r="H4" s="140">
        <v>0</v>
      </c>
      <c r="I4" s="150">
        <v>0</v>
      </c>
      <c r="M4" s="195"/>
    </row>
    <row r="5" spans="1:14" ht="16.5" customHeight="1" thickBot="1" x14ac:dyDescent="0.3">
      <c r="A5" s="178"/>
      <c r="B5" s="92"/>
      <c r="C5" s="91" t="s">
        <v>29</v>
      </c>
      <c r="D5" s="92"/>
      <c r="E5" s="92"/>
      <c r="F5" s="93">
        <f>SUM(F4:F4)</f>
        <v>0</v>
      </c>
      <c r="G5" s="94">
        <f>SUM(G4:G4)</f>
        <v>0</v>
      </c>
      <c r="H5" s="141">
        <f>SUM(H4:H4)</f>
        <v>0</v>
      </c>
      <c r="I5" s="94">
        <f>SUM(I4:I4)</f>
        <v>0</v>
      </c>
    </row>
    <row r="6" spans="1:14" ht="15.75" x14ac:dyDescent="0.25">
      <c r="A6" s="179" t="s">
        <v>6</v>
      </c>
      <c r="B6" s="184" t="s">
        <v>61</v>
      </c>
      <c r="C6" s="95" t="s">
        <v>62</v>
      </c>
      <c r="D6" s="96">
        <v>1993</v>
      </c>
      <c r="E6" s="97" t="s">
        <v>63</v>
      </c>
      <c r="F6" s="198">
        <v>2517611000</v>
      </c>
      <c r="G6" s="220">
        <v>2756977</v>
      </c>
      <c r="H6" s="220">
        <v>2756977</v>
      </c>
      <c r="I6" s="220">
        <v>2756977</v>
      </c>
    </row>
    <row r="7" spans="1:14" ht="16.5" customHeight="1" x14ac:dyDescent="0.25">
      <c r="A7" s="154" t="s">
        <v>6</v>
      </c>
      <c r="B7" s="185" t="s">
        <v>64</v>
      </c>
      <c r="C7" s="98" t="s">
        <v>65</v>
      </c>
      <c r="D7" s="99">
        <v>2007</v>
      </c>
      <c r="E7" s="97" t="s">
        <v>63</v>
      </c>
      <c r="F7" s="199">
        <v>53336000</v>
      </c>
      <c r="G7" s="101">
        <v>53336</v>
      </c>
      <c r="H7" s="142">
        <v>53336</v>
      </c>
      <c r="I7" s="127">
        <v>53336</v>
      </c>
    </row>
    <row r="8" spans="1:14" ht="15.75" x14ac:dyDescent="0.25">
      <c r="A8" s="154" t="s">
        <v>6</v>
      </c>
      <c r="B8" s="185" t="s">
        <v>66</v>
      </c>
      <c r="C8" s="98" t="s">
        <v>67</v>
      </c>
      <c r="D8" s="99">
        <v>2003</v>
      </c>
      <c r="E8" s="97" t="s">
        <v>63</v>
      </c>
      <c r="F8" s="199">
        <v>0</v>
      </c>
      <c r="G8" s="101">
        <v>0</v>
      </c>
      <c r="H8" s="142">
        <v>0</v>
      </c>
      <c r="I8" s="127">
        <v>0</v>
      </c>
      <c r="L8" s="118"/>
      <c r="M8" s="118"/>
      <c r="N8" s="118"/>
    </row>
    <row r="9" spans="1:14" ht="15.75" x14ac:dyDescent="0.25">
      <c r="A9" s="154" t="s">
        <v>6</v>
      </c>
      <c r="B9" s="185" t="s">
        <v>68</v>
      </c>
      <c r="C9" s="98" t="s">
        <v>69</v>
      </c>
      <c r="D9" s="99">
        <v>2003</v>
      </c>
      <c r="E9" s="97" t="s">
        <v>63</v>
      </c>
      <c r="F9" s="199">
        <v>0</v>
      </c>
      <c r="G9" s="101">
        <v>0</v>
      </c>
      <c r="H9" s="142">
        <v>0</v>
      </c>
      <c r="I9" s="127">
        <v>0</v>
      </c>
    </row>
    <row r="10" spans="1:14" ht="15.75" customHeight="1" x14ac:dyDescent="0.25">
      <c r="A10" s="154" t="s">
        <v>6</v>
      </c>
      <c r="B10" s="185" t="s">
        <v>70</v>
      </c>
      <c r="C10" s="98" t="s">
        <v>71</v>
      </c>
      <c r="D10" s="99">
        <v>1998</v>
      </c>
      <c r="E10" s="97" t="s">
        <v>63</v>
      </c>
      <c r="F10" s="199">
        <v>300000000</v>
      </c>
      <c r="G10" s="101">
        <v>300000</v>
      </c>
      <c r="H10" s="142">
        <v>300000</v>
      </c>
      <c r="I10" s="127">
        <v>300000</v>
      </c>
    </row>
    <row r="11" spans="1:14" ht="15.75" customHeight="1" x14ac:dyDescent="0.25">
      <c r="A11" s="155" t="s">
        <v>6</v>
      </c>
      <c r="B11" s="186" t="s">
        <v>72</v>
      </c>
      <c r="C11" s="102" t="s">
        <v>73</v>
      </c>
      <c r="D11" s="103">
        <v>2012</v>
      </c>
      <c r="E11" s="103">
        <v>2018</v>
      </c>
      <c r="F11" s="200">
        <v>486024000</v>
      </c>
      <c r="G11" s="76">
        <v>483479</v>
      </c>
      <c r="H11" s="143">
        <v>483479</v>
      </c>
      <c r="I11" s="132">
        <v>483479</v>
      </c>
    </row>
    <row r="12" spans="1:14" ht="15.75" customHeight="1" x14ac:dyDescent="0.25">
      <c r="A12" s="155" t="s">
        <v>6</v>
      </c>
      <c r="B12" s="186" t="s">
        <v>143</v>
      </c>
      <c r="C12" s="102" t="s">
        <v>144</v>
      </c>
      <c r="D12" s="103">
        <v>2015</v>
      </c>
      <c r="E12" s="103" t="s">
        <v>145</v>
      </c>
      <c r="F12" s="200"/>
      <c r="G12" s="76">
        <v>15000</v>
      </c>
      <c r="H12" s="143">
        <v>20000</v>
      </c>
      <c r="I12" s="132">
        <v>25000</v>
      </c>
    </row>
    <row r="13" spans="1:14" ht="15.75" customHeight="1" thickBot="1" x14ac:dyDescent="0.3">
      <c r="A13" s="155" t="s">
        <v>6</v>
      </c>
      <c r="B13" s="186" t="s">
        <v>146</v>
      </c>
      <c r="C13" s="102" t="s">
        <v>147</v>
      </c>
      <c r="D13" s="103">
        <v>2015</v>
      </c>
      <c r="E13" s="103" t="s">
        <v>145</v>
      </c>
      <c r="F13" s="200"/>
      <c r="G13" s="76">
        <v>100000</v>
      </c>
      <c r="H13" s="143">
        <v>200000</v>
      </c>
      <c r="I13" s="132">
        <v>300000</v>
      </c>
    </row>
    <row r="14" spans="1:14" ht="16.5" thickBot="1" x14ac:dyDescent="0.3">
      <c r="A14" s="178"/>
      <c r="B14" s="92"/>
      <c r="C14" s="91" t="s">
        <v>31</v>
      </c>
      <c r="D14" s="92"/>
      <c r="E14" s="92"/>
      <c r="F14" s="93">
        <f>SUM(F6:F13)</f>
        <v>3356971000</v>
      </c>
      <c r="G14" s="94">
        <f>SUM(G6:G13)</f>
        <v>3708792</v>
      </c>
      <c r="H14" s="141">
        <f>SUM(H6:H13)</f>
        <v>3813792</v>
      </c>
      <c r="I14" s="94">
        <f>SUM(I6:I13)</f>
        <v>3918792</v>
      </c>
      <c r="J14" s="207"/>
      <c r="K14" s="207"/>
      <c r="L14" s="110"/>
    </row>
    <row r="15" spans="1:14" ht="15.75" x14ac:dyDescent="0.25">
      <c r="A15" s="180" t="s">
        <v>7</v>
      </c>
      <c r="B15" s="187" t="s">
        <v>74</v>
      </c>
      <c r="C15" s="182" t="s">
        <v>75</v>
      </c>
      <c r="D15" s="175">
        <v>2011</v>
      </c>
      <c r="E15" s="197">
        <v>2017</v>
      </c>
      <c r="F15" s="130">
        <v>406079000</v>
      </c>
      <c r="G15" s="229">
        <v>374342</v>
      </c>
      <c r="H15" s="230">
        <v>67196</v>
      </c>
      <c r="I15" s="231">
        <v>51123</v>
      </c>
    </row>
    <row r="16" spans="1:14" ht="15.75" customHeight="1" thickBot="1" x14ac:dyDescent="0.3">
      <c r="A16" s="180" t="s">
        <v>7</v>
      </c>
      <c r="B16" s="187" t="s">
        <v>148</v>
      </c>
      <c r="C16" s="182" t="s">
        <v>149</v>
      </c>
      <c r="D16" s="176">
        <v>2016</v>
      </c>
      <c r="E16" s="197">
        <v>2022</v>
      </c>
      <c r="F16" s="130"/>
      <c r="G16" s="131"/>
      <c r="H16" s="144">
        <v>357804</v>
      </c>
      <c r="I16" s="131">
        <v>373877</v>
      </c>
    </row>
    <row r="17" spans="1:10" ht="16.5" thickBot="1" x14ac:dyDescent="0.3">
      <c r="A17" s="178"/>
      <c r="B17" s="92"/>
      <c r="C17" s="91" t="s">
        <v>33</v>
      </c>
      <c r="D17" s="92"/>
      <c r="E17" s="92"/>
      <c r="F17" s="213">
        <f>SUM(F15)</f>
        <v>406079000</v>
      </c>
      <c r="G17" s="94">
        <f>SUM(G15)</f>
        <v>374342</v>
      </c>
      <c r="H17" s="129">
        <f>SUM(H15:H16)</f>
        <v>425000</v>
      </c>
      <c r="I17" s="94">
        <f>SUM(I15:I16)</f>
        <v>425000</v>
      </c>
    </row>
    <row r="18" spans="1:10" ht="15.75" customHeight="1" x14ac:dyDescent="0.25">
      <c r="A18" s="155" t="s">
        <v>8</v>
      </c>
      <c r="B18" s="186" t="s">
        <v>76</v>
      </c>
      <c r="C18" s="105" t="s">
        <v>77</v>
      </c>
      <c r="D18" s="106">
        <v>2011</v>
      </c>
      <c r="E18" s="134">
        <v>2017</v>
      </c>
      <c r="F18" s="137">
        <v>323000000</v>
      </c>
      <c r="G18" s="211">
        <v>313000</v>
      </c>
      <c r="H18" s="145">
        <v>223000</v>
      </c>
      <c r="I18" s="132">
        <v>110000</v>
      </c>
    </row>
    <row r="19" spans="1:10" ht="15.75" customHeight="1" thickBot="1" x14ac:dyDescent="0.3">
      <c r="A19" s="154" t="s">
        <v>8</v>
      </c>
      <c r="B19" s="185" t="s">
        <v>150</v>
      </c>
      <c r="C19" s="98" t="s">
        <v>151</v>
      </c>
      <c r="D19" s="99">
        <v>2015</v>
      </c>
      <c r="E19" s="136">
        <v>2022</v>
      </c>
      <c r="F19" s="215"/>
      <c r="G19" s="212">
        <v>20000</v>
      </c>
      <c r="H19" s="146">
        <v>110000</v>
      </c>
      <c r="I19" s="127">
        <v>240000</v>
      </c>
    </row>
    <row r="20" spans="1:10" ht="16.5" thickBot="1" x14ac:dyDescent="0.3">
      <c r="A20" s="178"/>
      <c r="B20" s="92"/>
      <c r="C20" s="91" t="s">
        <v>35</v>
      </c>
      <c r="D20" s="92"/>
      <c r="E20" s="92"/>
      <c r="F20" s="214">
        <f>SUM(F18:F19)</f>
        <v>323000000</v>
      </c>
      <c r="G20" s="94">
        <f>SUM(G18:G19)</f>
        <v>333000</v>
      </c>
      <c r="H20" s="141">
        <f>SUM(H18:H19)</f>
        <v>333000</v>
      </c>
      <c r="I20" s="94">
        <f>SUM(I18:I19)</f>
        <v>350000</v>
      </c>
    </row>
    <row r="21" spans="1:10" ht="16.5" thickBot="1" x14ac:dyDescent="0.3">
      <c r="A21" s="155" t="s">
        <v>9</v>
      </c>
      <c r="B21" s="186" t="s">
        <v>78</v>
      </c>
      <c r="C21" s="105" t="s">
        <v>79</v>
      </c>
      <c r="D21" s="106">
        <v>2009</v>
      </c>
      <c r="E21" s="106">
        <v>2017</v>
      </c>
      <c r="F21" s="104">
        <v>1057226000</v>
      </c>
      <c r="G21" s="225">
        <v>370000</v>
      </c>
      <c r="H21" s="147">
        <v>19572</v>
      </c>
      <c r="I21" s="151">
        <v>0</v>
      </c>
      <c r="J21" s="203"/>
    </row>
    <row r="22" spans="1:10" ht="16.5" thickBot="1" x14ac:dyDescent="0.3">
      <c r="A22" s="178"/>
      <c r="B22" s="92"/>
      <c r="C22" s="91" t="s">
        <v>39</v>
      </c>
      <c r="D22" s="92"/>
      <c r="E22" s="92"/>
      <c r="F22" s="93">
        <f>SUM(F21:F21)</f>
        <v>1057226000</v>
      </c>
      <c r="G22" s="94">
        <f>SUM(G21:G21)</f>
        <v>370000</v>
      </c>
      <c r="H22" s="141">
        <f>SUM(H21:H21)</f>
        <v>19572</v>
      </c>
      <c r="I22" s="94">
        <f>SUM(I21:I21)</f>
        <v>0</v>
      </c>
    </row>
    <row r="23" spans="1:10" ht="15.75" customHeight="1" x14ac:dyDescent="0.25">
      <c r="A23" s="179" t="s">
        <v>10</v>
      </c>
      <c r="B23" s="184" t="s">
        <v>63</v>
      </c>
      <c r="C23" s="95" t="s">
        <v>80</v>
      </c>
      <c r="D23" s="97" t="s">
        <v>63</v>
      </c>
      <c r="E23" s="135" t="s">
        <v>63</v>
      </c>
      <c r="F23" s="137">
        <f>1165308000</f>
        <v>1165308000</v>
      </c>
      <c r="G23" s="126">
        <v>1165308</v>
      </c>
      <c r="H23" s="148">
        <v>1165308</v>
      </c>
      <c r="I23" s="152">
        <v>1165308</v>
      </c>
    </row>
    <row r="24" spans="1:10" ht="15.75" customHeight="1" x14ac:dyDescent="0.25">
      <c r="A24" s="154" t="s">
        <v>10</v>
      </c>
      <c r="B24" s="185" t="s">
        <v>63</v>
      </c>
      <c r="C24" s="98" t="s">
        <v>81</v>
      </c>
      <c r="D24" s="99">
        <v>2011</v>
      </c>
      <c r="E24" s="135" t="s">
        <v>63</v>
      </c>
      <c r="F24" s="138">
        <v>795745000</v>
      </c>
      <c r="G24" s="127">
        <v>795745</v>
      </c>
      <c r="H24" s="146">
        <v>795745</v>
      </c>
      <c r="I24" s="127">
        <v>795745</v>
      </c>
    </row>
    <row r="25" spans="1:10" ht="15.75" x14ac:dyDescent="0.25">
      <c r="A25" s="154" t="s">
        <v>10</v>
      </c>
      <c r="B25" s="185" t="s">
        <v>82</v>
      </c>
      <c r="C25" s="98" t="s">
        <v>83</v>
      </c>
      <c r="D25" s="99">
        <v>2011</v>
      </c>
      <c r="E25" s="136">
        <v>2017</v>
      </c>
      <c r="F25" s="138">
        <v>106212000</v>
      </c>
      <c r="G25" s="127">
        <v>131485</v>
      </c>
      <c r="H25" s="146">
        <v>105000</v>
      </c>
      <c r="I25" s="127">
        <v>105000</v>
      </c>
    </row>
    <row r="26" spans="1:10" ht="15.75" x14ac:dyDescent="0.25">
      <c r="A26" s="154" t="s">
        <v>10</v>
      </c>
      <c r="B26" s="185" t="s">
        <v>84</v>
      </c>
      <c r="C26" s="98" t="s">
        <v>85</v>
      </c>
      <c r="D26" s="99">
        <v>2011</v>
      </c>
      <c r="E26" s="136">
        <v>2017</v>
      </c>
      <c r="F26" s="138">
        <v>83980000</v>
      </c>
      <c r="G26" s="127">
        <v>88700</v>
      </c>
      <c r="H26" s="146">
        <v>60000</v>
      </c>
      <c r="I26" s="127">
        <v>60000</v>
      </c>
    </row>
    <row r="27" spans="1:10" ht="15.75" x14ac:dyDescent="0.25">
      <c r="A27" s="154" t="s">
        <v>10</v>
      </c>
      <c r="B27" s="185" t="s">
        <v>86</v>
      </c>
      <c r="C27" s="98" t="s">
        <v>87</v>
      </c>
      <c r="D27" s="99">
        <v>2011</v>
      </c>
      <c r="E27" s="136">
        <v>2017</v>
      </c>
      <c r="F27" s="138">
        <v>114362000</v>
      </c>
      <c r="G27" s="127">
        <v>130150</v>
      </c>
      <c r="H27" s="146">
        <v>105000</v>
      </c>
      <c r="I27" s="127">
        <v>105000</v>
      </c>
    </row>
    <row r="28" spans="1:10" ht="15.75" x14ac:dyDescent="0.25">
      <c r="A28" s="154" t="s">
        <v>10</v>
      </c>
      <c r="B28" s="185" t="s">
        <v>88</v>
      </c>
      <c r="C28" s="98" t="s">
        <v>89</v>
      </c>
      <c r="D28" s="99">
        <v>2011</v>
      </c>
      <c r="E28" s="136">
        <v>2017</v>
      </c>
      <c r="F28" s="138">
        <v>167656000</v>
      </c>
      <c r="G28" s="127">
        <v>190000</v>
      </c>
      <c r="H28" s="146">
        <v>165000</v>
      </c>
      <c r="I28" s="127">
        <v>165000</v>
      </c>
    </row>
    <row r="29" spans="1:10" ht="15.75" x14ac:dyDescent="0.25">
      <c r="A29" s="154" t="s">
        <v>10</v>
      </c>
      <c r="B29" s="185" t="s">
        <v>90</v>
      </c>
      <c r="C29" s="98" t="s">
        <v>91</v>
      </c>
      <c r="D29" s="99">
        <v>2011</v>
      </c>
      <c r="E29" s="136">
        <v>2017</v>
      </c>
      <c r="F29" s="138">
        <v>145893000</v>
      </c>
      <c r="G29" s="127">
        <v>161665</v>
      </c>
      <c r="H29" s="146">
        <v>95000</v>
      </c>
      <c r="I29" s="127">
        <v>95000</v>
      </c>
    </row>
    <row r="30" spans="1:10" ht="15.75" x14ac:dyDescent="0.25">
      <c r="A30" s="154" t="s">
        <v>10</v>
      </c>
      <c r="B30" s="185" t="s">
        <v>92</v>
      </c>
      <c r="C30" s="98" t="s">
        <v>93</v>
      </c>
      <c r="D30" s="99">
        <v>2012</v>
      </c>
      <c r="E30" s="136">
        <v>2019</v>
      </c>
      <c r="F30" s="138">
        <v>70000000</v>
      </c>
      <c r="G30" s="127">
        <v>75000</v>
      </c>
      <c r="H30" s="146">
        <v>70000</v>
      </c>
      <c r="I30" s="127">
        <v>70000</v>
      </c>
    </row>
    <row r="31" spans="1:10" ht="15.75" x14ac:dyDescent="0.25">
      <c r="A31" s="154" t="s">
        <v>10</v>
      </c>
      <c r="B31" s="185" t="s">
        <v>94</v>
      </c>
      <c r="C31" s="98" t="s">
        <v>95</v>
      </c>
      <c r="D31" s="99">
        <v>2012</v>
      </c>
      <c r="E31" s="136">
        <v>2019</v>
      </c>
      <c r="F31" s="138">
        <v>100000000</v>
      </c>
      <c r="G31" s="127">
        <v>100000</v>
      </c>
      <c r="H31" s="146">
        <v>100000</v>
      </c>
      <c r="I31" s="127">
        <v>100000</v>
      </c>
    </row>
    <row r="32" spans="1:10" ht="15.75" x14ac:dyDescent="0.25">
      <c r="A32" s="154" t="s">
        <v>10</v>
      </c>
      <c r="B32" s="185" t="s">
        <v>96</v>
      </c>
      <c r="C32" s="98" t="s">
        <v>97</v>
      </c>
      <c r="D32" s="99">
        <v>2013</v>
      </c>
      <c r="E32" s="136">
        <v>2019</v>
      </c>
      <c r="F32" s="139">
        <v>141756000</v>
      </c>
      <c r="G32" s="128">
        <v>284610</v>
      </c>
      <c r="H32" s="149">
        <v>327301</v>
      </c>
      <c r="I32" s="128">
        <v>327301</v>
      </c>
    </row>
    <row r="33" spans="1:14" ht="15.75" x14ac:dyDescent="0.25">
      <c r="A33" s="154" t="s">
        <v>10</v>
      </c>
      <c r="B33" s="186" t="s">
        <v>98</v>
      </c>
      <c r="C33" s="105" t="s">
        <v>99</v>
      </c>
      <c r="D33" s="99">
        <v>2013</v>
      </c>
      <c r="E33" s="136">
        <v>2020</v>
      </c>
      <c r="F33" s="139">
        <v>958431000</v>
      </c>
      <c r="G33" s="128">
        <v>1644766</v>
      </c>
      <c r="H33" s="149">
        <v>1400000</v>
      </c>
      <c r="I33" s="128">
        <v>1400000</v>
      </c>
    </row>
    <row r="34" spans="1:14" ht="15.75" x14ac:dyDescent="0.25">
      <c r="A34" s="155" t="s">
        <v>10</v>
      </c>
      <c r="B34" s="186" t="s">
        <v>100</v>
      </c>
      <c r="C34" s="105" t="s">
        <v>101</v>
      </c>
      <c r="D34" s="106">
        <v>2016</v>
      </c>
      <c r="E34" s="134">
        <v>2020</v>
      </c>
      <c r="F34" s="139">
        <v>0</v>
      </c>
      <c r="G34" s="128">
        <v>0</v>
      </c>
      <c r="H34" s="149">
        <v>1100000</v>
      </c>
      <c r="I34" s="128">
        <v>1100000</v>
      </c>
    </row>
    <row r="35" spans="1:14" ht="15.75" x14ac:dyDescent="0.25">
      <c r="A35" s="154" t="s">
        <v>10</v>
      </c>
      <c r="B35" s="186" t="s">
        <v>102</v>
      </c>
      <c r="C35" s="98" t="s">
        <v>103</v>
      </c>
      <c r="D35" s="106">
        <v>2016</v>
      </c>
      <c r="E35" s="134">
        <v>2022</v>
      </c>
      <c r="F35" s="139">
        <v>0</v>
      </c>
      <c r="G35" s="128">
        <v>0</v>
      </c>
      <c r="H35" s="149">
        <v>0</v>
      </c>
      <c r="I35" s="128">
        <v>0</v>
      </c>
    </row>
    <row r="36" spans="1:14" ht="15.75" x14ac:dyDescent="0.25">
      <c r="A36" s="154" t="s">
        <v>10</v>
      </c>
      <c r="B36" s="186" t="s">
        <v>104</v>
      </c>
      <c r="C36" s="98" t="s">
        <v>105</v>
      </c>
      <c r="D36" s="106">
        <v>2016</v>
      </c>
      <c r="E36" s="134">
        <v>2022</v>
      </c>
      <c r="F36" s="139">
        <v>0</v>
      </c>
      <c r="G36" s="128">
        <v>0</v>
      </c>
      <c r="H36" s="149">
        <v>0</v>
      </c>
      <c r="I36" s="128">
        <v>0</v>
      </c>
    </row>
    <row r="37" spans="1:14" ht="15.75" x14ac:dyDescent="0.25">
      <c r="A37" s="154" t="s">
        <v>10</v>
      </c>
      <c r="B37" s="186" t="s">
        <v>106</v>
      </c>
      <c r="C37" s="98" t="s">
        <v>107</v>
      </c>
      <c r="D37" s="106">
        <v>2016</v>
      </c>
      <c r="E37" s="134">
        <v>2022</v>
      </c>
      <c r="F37" s="139">
        <v>0</v>
      </c>
      <c r="G37" s="128">
        <v>0</v>
      </c>
      <c r="H37" s="149">
        <v>0</v>
      </c>
      <c r="I37" s="128">
        <v>0</v>
      </c>
    </row>
    <row r="38" spans="1:14" ht="15.75" x14ac:dyDescent="0.25">
      <c r="A38" s="154" t="s">
        <v>10</v>
      </c>
      <c r="B38" s="186" t="s">
        <v>108</v>
      </c>
      <c r="C38" s="98" t="s">
        <v>109</v>
      </c>
      <c r="D38" s="106">
        <v>2016</v>
      </c>
      <c r="E38" s="134">
        <v>2022</v>
      </c>
      <c r="F38" s="138">
        <v>0</v>
      </c>
      <c r="G38" s="128">
        <v>0</v>
      </c>
      <c r="H38" s="149">
        <v>0</v>
      </c>
      <c r="I38" s="128">
        <v>0</v>
      </c>
    </row>
    <row r="39" spans="1:14" ht="15.75" x14ac:dyDescent="0.25">
      <c r="A39" s="154" t="s">
        <v>10</v>
      </c>
      <c r="B39" s="186" t="s">
        <v>110</v>
      </c>
      <c r="C39" s="98" t="s">
        <v>111</v>
      </c>
      <c r="D39" s="106">
        <v>2016</v>
      </c>
      <c r="E39" s="134">
        <v>2022</v>
      </c>
      <c r="F39" s="139">
        <v>0</v>
      </c>
      <c r="G39" s="128">
        <v>0</v>
      </c>
      <c r="H39" s="149">
        <v>0</v>
      </c>
      <c r="I39" s="128">
        <v>0</v>
      </c>
    </row>
    <row r="40" spans="1:14" ht="16.5" thickBot="1" x14ac:dyDescent="0.3">
      <c r="A40" s="154" t="s">
        <v>10</v>
      </c>
      <c r="B40" s="186" t="s">
        <v>136</v>
      </c>
      <c r="C40" s="98" t="s">
        <v>137</v>
      </c>
      <c r="D40" s="106">
        <v>2015</v>
      </c>
      <c r="E40" s="134">
        <v>2022</v>
      </c>
      <c r="F40" s="139">
        <v>0</v>
      </c>
      <c r="G40" s="208">
        <v>1000000</v>
      </c>
      <c r="H40" s="149">
        <v>1000000</v>
      </c>
      <c r="I40" s="208">
        <v>1000000</v>
      </c>
    </row>
    <row r="41" spans="1:14" ht="16.5" thickBot="1" x14ac:dyDescent="0.3">
      <c r="A41" s="178"/>
      <c r="B41" s="92"/>
      <c r="C41" s="91" t="s">
        <v>46</v>
      </c>
      <c r="D41" s="92"/>
      <c r="E41" s="92"/>
      <c r="F41" s="93">
        <f>SUM(F23:F40)</f>
        <v>3849343000</v>
      </c>
      <c r="G41" s="133">
        <f>SUM(G23:G40)</f>
        <v>5767429</v>
      </c>
      <c r="H41" s="94">
        <f>SUM(H23:H40)</f>
        <v>6488354</v>
      </c>
      <c r="I41" s="94">
        <f>SUM(I23:I40)</f>
        <v>6488354</v>
      </c>
    </row>
    <row r="42" spans="1:14" ht="15.75" customHeight="1" x14ac:dyDescent="0.25">
      <c r="A42" s="179" t="s">
        <v>11</v>
      </c>
      <c r="B42" s="184" t="s">
        <v>112</v>
      </c>
      <c r="C42" s="95" t="s">
        <v>113</v>
      </c>
      <c r="D42" s="96">
        <v>2010</v>
      </c>
      <c r="E42" s="96">
        <v>2015</v>
      </c>
      <c r="F42" s="201">
        <v>130000000</v>
      </c>
      <c r="G42" s="75">
        <v>100000</v>
      </c>
      <c r="H42" s="75">
        <v>0</v>
      </c>
      <c r="I42" s="75">
        <v>0</v>
      </c>
    </row>
    <row r="43" spans="1:14" ht="15.75" customHeight="1" x14ac:dyDescent="0.25">
      <c r="A43" s="155" t="s">
        <v>11</v>
      </c>
      <c r="B43" s="186" t="s">
        <v>114</v>
      </c>
      <c r="C43" s="105" t="s">
        <v>115</v>
      </c>
      <c r="D43" s="106">
        <v>2010</v>
      </c>
      <c r="E43" s="106">
        <v>2015</v>
      </c>
      <c r="F43" s="202">
        <v>440000000</v>
      </c>
      <c r="G43" s="76">
        <v>200000</v>
      </c>
      <c r="H43" s="76">
        <v>0</v>
      </c>
      <c r="I43" s="76">
        <v>0</v>
      </c>
    </row>
    <row r="44" spans="1:14" ht="15.75" customHeight="1" x14ac:dyDescent="0.25">
      <c r="A44" s="155" t="s">
        <v>11</v>
      </c>
      <c r="B44" s="260" t="s">
        <v>153</v>
      </c>
      <c r="C44" s="105" t="s">
        <v>116</v>
      </c>
      <c r="D44" s="106">
        <v>2015</v>
      </c>
      <c r="E44" s="106">
        <v>2020</v>
      </c>
      <c r="F44" s="202">
        <v>0</v>
      </c>
      <c r="G44" s="216">
        <v>117604</v>
      </c>
      <c r="H44" s="216">
        <v>144469</v>
      </c>
      <c r="I44" s="216">
        <v>180372</v>
      </c>
      <c r="J44" s="233" t="s">
        <v>160</v>
      </c>
    </row>
    <row r="45" spans="1:14" ht="15.75" customHeight="1" thickBot="1" x14ac:dyDescent="0.3">
      <c r="A45" s="155" t="s">
        <v>11</v>
      </c>
      <c r="B45" s="186" t="s">
        <v>152</v>
      </c>
      <c r="C45" s="105" t="s">
        <v>154</v>
      </c>
      <c r="D45" s="106">
        <v>2016</v>
      </c>
      <c r="E45" s="106">
        <v>2021</v>
      </c>
      <c r="F45" s="202">
        <v>0</v>
      </c>
      <c r="G45" s="76">
        <v>0</v>
      </c>
      <c r="H45" s="76">
        <v>100000</v>
      </c>
      <c r="I45" s="76">
        <v>140000</v>
      </c>
      <c r="L45" s="118"/>
      <c r="M45" s="118"/>
      <c r="N45" s="118"/>
    </row>
    <row r="46" spans="1:14" ht="16.5" thickBot="1" x14ac:dyDescent="0.3">
      <c r="A46" s="178"/>
      <c r="B46" s="92"/>
      <c r="C46" s="91" t="s">
        <v>47</v>
      </c>
      <c r="D46" s="92"/>
      <c r="E46" s="92"/>
      <c r="F46" s="68">
        <f>SUM(F42:F45)</f>
        <v>570000000</v>
      </c>
      <c r="G46" s="109">
        <f>SUM(G42:G45)</f>
        <v>417604</v>
      </c>
      <c r="H46" s="109">
        <f>SUM(H42:H45)</f>
        <v>244469</v>
      </c>
      <c r="I46" s="109">
        <f>SUM(I42:I45)</f>
        <v>320372</v>
      </c>
    </row>
    <row r="47" spans="1:14" ht="15.75" customHeight="1" x14ac:dyDescent="0.25">
      <c r="A47" s="179" t="s">
        <v>12</v>
      </c>
      <c r="B47" s="184" t="s">
        <v>117</v>
      </c>
      <c r="C47" s="95" t="s">
        <v>118</v>
      </c>
      <c r="D47" s="96">
        <v>2010</v>
      </c>
      <c r="E47" s="96">
        <v>2015</v>
      </c>
      <c r="F47" s="107">
        <v>900000000</v>
      </c>
      <c r="G47" s="75">
        <v>700000</v>
      </c>
      <c r="H47" s="75">
        <v>0</v>
      </c>
      <c r="I47" s="75">
        <v>0</v>
      </c>
    </row>
    <row r="48" spans="1:14" ht="15.75" customHeight="1" thickBot="1" x14ac:dyDescent="0.3">
      <c r="A48" s="155" t="s">
        <v>12</v>
      </c>
      <c r="B48" s="186" t="s">
        <v>156</v>
      </c>
      <c r="C48" s="105" t="s">
        <v>155</v>
      </c>
      <c r="D48" s="106">
        <v>2015</v>
      </c>
      <c r="E48" s="106">
        <v>2022</v>
      </c>
      <c r="F48" s="107">
        <v>0</v>
      </c>
      <c r="G48" s="76">
        <v>350000</v>
      </c>
      <c r="H48" s="76">
        <v>750000</v>
      </c>
      <c r="I48" s="76">
        <v>950000</v>
      </c>
    </row>
    <row r="49" spans="1:14" ht="16.5" thickBot="1" x14ac:dyDescent="0.3">
      <c r="A49" s="178"/>
      <c r="B49" s="92"/>
      <c r="C49" s="91" t="s">
        <v>48</v>
      </c>
      <c r="D49" s="92"/>
      <c r="E49" s="92"/>
      <c r="F49" s="93">
        <f>SUM(F47:F48)</f>
        <v>900000000</v>
      </c>
      <c r="G49" s="94">
        <f>SUM(G47:G48)</f>
        <v>1050000</v>
      </c>
      <c r="H49" s="94">
        <f>SUM(H47:H48)</f>
        <v>750000</v>
      </c>
      <c r="I49" s="94">
        <f>SUM(I47:I48)</f>
        <v>950000</v>
      </c>
    </row>
    <row r="50" spans="1:14" ht="15.75" x14ac:dyDescent="0.25">
      <c r="A50" s="154" t="s">
        <v>13</v>
      </c>
      <c r="B50" s="185" t="s">
        <v>119</v>
      </c>
      <c r="C50" s="98" t="s">
        <v>120</v>
      </c>
      <c r="D50" s="99">
        <v>2009</v>
      </c>
      <c r="E50" s="99">
        <v>2014</v>
      </c>
      <c r="F50" s="100">
        <v>178552000</v>
      </c>
      <c r="G50" s="101">
        <v>0</v>
      </c>
      <c r="H50" s="101">
        <v>0</v>
      </c>
      <c r="I50" s="101">
        <v>0</v>
      </c>
    </row>
    <row r="51" spans="1:14" ht="15.75" customHeight="1" thickBot="1" x14ac:dyDescent="0.3">
      <c r="A51" s="155" t="s">
        <v>13</v>
      </c>
      <c r="B51" s="186" t="s">
        <v>121</v>
      </c>
      <c r="C51" s="105" t="s">
        <v>122</v>
      </c>
      <c r="D51" s="106">
        <v>2012</v>
      </c>
      <c r="E51" s="106">
        <v>2018</v>
      </c>
      <c r="F51" s="108">
        <v>200000000</v>
      </c>
      <c r="G51" s="209">
        <v>424000</v>
      </c>
      <c r="H51" s="209">
        <v>444000</v>
      </c>
      <c r="I51" s="209">
        <v>420000</v>
      </c>
    </row>
    <row r="52" spans="1:14" ht="16.5" thickBot="1" x14ac:dyDescent="0.3">
      <c r="A52" s="178"/>
      <c r="B52" s="92"/>
      <c r="C52" s="91" t="s">
        <v>49</v>
      </c>
      <c r="D52" s="92"/>
      <c r="E52" s="92"/>
      <c r="F52" s="93">
        <f>SUM(F50:F51)</f>
        <v>378552000</v>
      </c>
      <c r="G52" s="94">
        <f>SUM(G50:G51)</f>
        <v>424000</v>
      </c>
      <c r="H52" s="94">
        <f>SUM(H50:H51)</f>
        <v>444000</v>
      </c>
      <c r="I52" s="94">
        <f>SUM(I50:I51)</f>
        <v>420000</v>
      </c>
      <c r="N52" s="110"/>
    </row>
    <row r="53" spans="1:14" ht="15.75" customHeight="1" x14ac:dyDescent="0.25">
      <c r="A53" s="179" t="s">
        <v>52</v>
      </c>
      <c r="B53" s="184" t="s">
        <v>123</v>
      </c>
      <c r="C53" s="95" t="s">
        <v>124</v>
      </c>
      <c r="D53" s="96">
        <v>2011</v>
      </c>
      <c r="E53" s="96">
        <v>2017</v>
      </c>
      <c r="F53" s="107">
        <v>1850000000</v>
      </c>
      <c r="G53" s="111">
        <f>1200000+232511</f>
        <v>1432511</v>
      </c>
      <c r="H53" s="111">
        <v>1483192</v>
      </c>
      <c r="I53" s="111">
        <v>438000</v>
      </c>
    </row>
    <row r="54" spans="1:14" ht="15.75" x14ac:dyDescent="0.25">
      <c r="A54" s="154" t="s">
        <v>52</v>
      </c>
      <c r="B54" s="185" t="s">
        <v>125</v>
      </c>
      <c r="C54" s="98" t="s">
        <v>126</v>
      </c>
      <c r="D54" s="99">
        <v>2011</v>
      </c>
      <c r="E54" s="99">
        <v>2016</v>
      </c>
      <c r="F54" s="112">
        <v>80000000</v>
      </c>
      <c r="G54" s="113">
        <v>150500</v>
      </c>
      <c r="H54" s="113">
        <v>124500</v>
      </c>
      <c r="I54" s="113">
        <v>0</v>
      </c>
    </row>
    <row r="55" spans="1:14" ht="15.75" x14ac:dyDescent="0.25">
      <c r="A55" s="154" t="s">
        <v>52</v>
      </c>
      <c r="B55" s="185" t="s">
        <v>127</v>
      </c>
      <c r="C55" s="98" t="s">
        <v>128</v>
      </c>
      <c r="D55" s="99">
        <v>2012</v>
      </c>
      <c r="E55" s="99">
        <v>2017</v>
      </c>
      <c r="F55" s="112">
        <v>51500000</v>
      </c>
      <c r="G55" s="113">
        <v>51500</v>
      </c>
      <c r="H55" s="113">
        <v>51500</v>
      </c>
      <c r="I55" s="113">
        <v>51500</v>
      </c>
    </row>
    <row r="56" spans="1:14" ht="15.75" x14ac:dyDescent="0.25">
      <c r="A56" s="154" t="s">
        <v>52</v>
      </c>
      <c r="B56" s="185" t="s">
        <v>129</v>
      </c>
      <c r="C56" s="98" t="s">
        <v>130</v>
      </c>
      <c r="D56" s="99">
        <v>2012</v>
      </c>
      <c r="E56" s="99">
        <v>2018</v>
      </c>
      <c r="F56" s="112">
        <v>812414000</v>
      </c>
      <c r="G56" s="210">
        <v>812000</v>
      </c>
      <c r="H56" s="210">
        <v>950000</v>
      </c>
      <c r="I56" s="210">
        <v>950000</v>
      </c>
    </row>
    <row r="57" spans="1:14" ht="15.75" x14ac:dyDescent="0.25">
      <c r="A57" s="155" t="s">
        <v>52</v>
      </c>
      <c r="B57" s="186" t="s">
        <v>139</v>
      </c>
      <c r="C57" s="105" t="s">
        <v>142</v>
      </c>
      <c r="D57" s="106">
        <v>2015</v>
      </c>
      <c r="E57" s="106">
        <v>2022</v>
      </c>
      <c r="F57" s="112">
        <v>0</v>
      </c>
      <c r="G57" s="210">
        <v>700000</v>
      </c>
      <c r="H57" s="210">
        <v>1300000</v>
      </c>
      <c r="I57" s="210">
        <v>1880000</v>
      </c>
    </row>
    <row r="58" spans="1:14" ht="15.75" x14ac:dyDescent="0.25">
      <c r="A58" s="155" t="s">
        <v>52</v>
      </c>
      <c r="B58" s="186" t="s">
        <v>141</v>
      </c>
      <c r="C58" s="105" t="s">
        <v>131</v>
      </c>
      <c r="D58" s="106">
        <v>2014</v>
      </c>
      <c r="E58" s="106">
        <v>2019</v>
      </c>
      <c r="F58" s="112">
        <v>44500000</v>
      </c>
      <c r="G58" s="210">
        <v>226000</v>
      </c>
      <c r="H58" s="210">
        <v>352000</v>
      </c>
      <c r="I58" s="210">
        <v>392000</v>
      </c>
    </row>
    <row r="59" spans="1:14" ht="15.75" customHeight="1" thickBot="1" x14ac:dyDescent="0.3">
      <c r="A59" s="155" t="s">
        <v>52</v>
      </c>
      <c r="B59" s="188" t="s">
        <v>140</v>
      </c>
      <c r="C59" s="105" t="s">
        <v>132</v>
      </c>
      <c r="D59" s="106">
        <v>2014</v>
      </c>
      <c r="E59" s="106">
        <v>2019</v>
      </c>
      <c r="F59" s="112">
        <v>26000000</v>
      </c>
      <c r="G59" s="210">
        <v>83200</v>
      </c>
      <c r="H59" s="210">
        <v>70000</v>
      </c>
      <c r="I59" s="210">
        <v>200000</v>
      </c>
    </row>
    <row r="60" spans="1:14" ht="16.5" thickBot="1" x14ac:dyDescent="0.3">
      <c r="A60" s="89"/>
      <c r="B60" s="90"/>
      <c r="C60" s="91" t="s">
        <v>53</v>
      </c>
      <c r="D60" s="92"/>
      <c r="E60" s="92"/>
      <c r="F60" s="93">
        <f>SUM(F53:F59)</f>
        <v>2864414000</v>
      </c>
      <c r="G60" s="94">
        <f>SUM(G53:G59)</f>
        <v>3455711</v>
      </c>
      <c r="H60" s="94">
        <f>SUM(H53:H59)</f>
        <v>4331192</v>
      </c>
      <c r="I60" s="94">
        <f>SUM(I53:I59)</f>
        <v>3911500</v>
      </c>
    </row>
    <row r="61" spans="1:14" ht="16.5" thickBot="1" x14ac:dyDescent="0.3">
      <c r="A61" s="256" t="s">
        <v>54</v>
      </c>
      <c r="B61" s="257"/>
      <c r="C61" s="258"/>
      <c r="D61" s="114"/>
      <c r="E61" s="114"/>
      <c r="F61" s="115">
        <f>F60+F52+F49+F46+F41+F22+F20+F17+F14+F5</f>
        <v>13705585000</v>
      </c>
      <c r="G61" s="116">
        <f>G60+G52+G49+G46+G41+G22+G20+G17+G14+G5</f>
        <v>15900878</v>
      </c>
      <c r="H61" s="116">
        <f>H60+H52+H49+H46+H41+H22+H20+H17+H14+H5</f>
        <v>16849379</v>
      </c>
      <c r="I61" s="116">
        <f>I60+I52+I49+I46+I41+I22+I20+I17+I14+I5</f>
        <v>16784018</v>
      </c>
    </row>
    <row r="62" spans="1:14" x14ac:dyDescent="0.25">
      <c r="A62" s="50" t="s">
        <v>18</v>
      </c>
      <c r="B62" s="51"/>
      <c r="C62" s="52"/>
      <c r="D62" s="51"/>
    </row>
    <row r="63" spans="1:14" ht="15.75" x14ac:dyDescent="0.25">
      <c r="A63" s="53" t="s">
        <v>19</v>
      </c>
      <c r="B63" s="54"/>
      <c r="C63" s="54"/>
      <c r="D63" s="54"/>
    </row>
    <row r="64" spans="1:14" ht="15.75" x14ac:dyDescent="0.25">
      <c r="A64" s="53" t="s">
        <v>157</v>
      </c>
      <c r="B64" s="54"/>
      <c r="C64" s="54"/>
      <c r="D64" s="54"/>
      <c r="E64" s="41"/>
      <c r="F64" s="41"/>
    </row>
    <row r="65" spans="1:7" ht="15.75" x14ac:dyDescent="0.25">
      <c r="A65" s="53"/>
      <c r="B65" s="54"/>
      <c r="C65" s="54"/>
      <c r="D65" s="54"/>
    </row>
    <row r="66" spans="1:7" x14ac:dyDescent="0.25">
      <c r="A66" s="205" t="s">
        <v>164</v>
      </c>
    </row>
    <row r="68" spans="1:7" x14ac:dyDescent="0.25">
      <c r="G68" s="118"/>
    </row>
  </sheetData>
  <mergeCells count="4">
    <mergeCell ref="A1:C1"/>
    <mergeCell ref="A2:I2"/>
    <mergeCell ref="A61:C61"/>
    <mergeCell ref="H1:K1"/>
  </mergeCells>
  <pageMargins left="0.7" right="0.7" top="0.75" bottom="0.75" header="0.3" footer="0.3"/>
  <pageSetup paperSize="8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III.A_1. návrh celk</vt:lpstr>
      <vt:lpstr>III.B_1. návrh instituc.</vt:lpstr>
      <vt:lpstr>III.C_1. návrh účelové</vt:lpstr>
      <vt:lpstr>'III.A_1. návrh celk'!Oblast_tisku</vt:lpstr>
      <vt:lpstr>'III.B_1. návrh instituc.'!Oblast_tisku</vt:lpstr>
      <vt:lpstr>'III.C_1. návrh účelové'!Oblast_tisku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Korbelová Dagmar</dc:creator>
  <cp:lastModifiedBy>Korbelová Dagmar</cp:lastModifiedBy>
  <cp:lastPrinted>2014-03-13T14:05:53Z</cp:lastPrinted>
  <dcterms:created xsi:type="dcterms:W3CDTF">2013-01-18T11:15:10Z</dcterms:created>
  <dcterms:modified xsi:type="dcterms:W3CDTF">2014-03-19T07:48:45Z</dcterms:modified>
</cp:coreProperties>
</file>