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440" windowHeight="12015"/>
  </bookViews>
  <sheets>
    <sheet name="pro MF - celkové výdaje" sheetId="1" r:id="rId1"/>
  </sheets>
  <externalReferences>
    <externalReference r:id="rId2"/>
    <externalReference r:id="rId3"/>
    <externalReference r:id="rId4"/>
    <externalReference r:id="rId5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'[3]301-KPR'!#REF!</definedName>
    <definedName name="baba">'[2]záv.uk,.KPR'!#REF!</definedName>
    <definedName name="BIS">'[2]záv.uk,.KPR'!$B$6</definedName>
    <definedName name="CBU">'[3]301-KPR'!#REF!</definedName>
    <definedName name="CSU">'[3]301-KPR'!#REF!</definedName>
    <definedName name="CUZK">'[3]301-KPR'!#REF!</definedName>
    <definedName name="GA">'[3]301-KPR'!#REF!</definedName>
    <definedName name="kkkk">'[3]301-KPR'!#REF!</definedName>
    <definedName name="KPR">'[3]301-KPR'!#REF!</definedName>
    <definedName name="MDS">'[3]301-KPR'!#REF!</definedName>
    <definedName name="MF">'[2]záv.uk,.KPR'!$B$6</definedName>
    <definedName name="MK">'[3]301-KPR'!#REF!</definedName>
    <definedName name="MMR">'[2]záv.uk,.KPR'!$B$6</definedName>
    <definedName name="MO">'[2]záv.uk,.KPR'!$B$6</definedName>
    <definedName name="MPO">'[3]301-KPR'!#REF!</definedName>
    <definedName name="MPSV">'[2]záv.uk,.KPR'!$B$6</definedName>
    <definedName name="MS">'[3]301-KPR'!#REF!</definedName>
    <definedName name="MSMT">'[3]301-KPR'!#REF!</definedName>
    <definedName name="MV">'[2]záv.uk,.KPR'!$B$6</definedName>
    <definedName name="MZdr">'[3]301-KPR'!#REF!</definedName>
    <definedName name="MZe">'[3]301-KPR'!#REF!</definedName>
    <definedName name="MZP">'[2]záv.uk,.KPR'!$B$6</definedName>
    <definedName name="MZv">'[2]záv.uk,.KPR'!$B$6</definedName>
    <definedName name="NKU">'[3]301-KPR'!#REF!</definedName>
    <definedName name="_xlnm.Print_Area" localSheetId="0">'pro MF - celkové výdaje'!$A$2:$M$30</definedName>
    <definedName name="PSP">'[2]záv.uk,.KPR'!$B$6</definedName>
    <definedName name="RRTV">'[3]301-KPR'!#REF!</definedName>
    <definedName name="SP">'[2]záv.uk,.KPR'!$B$6</definedName>
    <definedName name="SSHR">'[3]301-KPR'!#REF!</definedName>
    <definedName name="SUJB">'[3]301-KPR'!#REF!</definedName>
    <definedName name="TABULKA_1">#N/A</definedName>
    <definedName name="TABULKA_2">#N/A</definedName>
    <definedName name="UOHS">'[3]301-KPR'!#REF!</definedName>
    <definedName name="UPV">'[3]301-KPR'!#REF!</definedName>
    <definedName name="US">'[3]301-KPR'!#REF!</definedName>
    <definedName name="USIS">'[3]301-KPR'!#REF!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L17" i="1" l="1"/>
  <c r="K17" i="1"/>
  <c r="I17" i="1"/>
  <c r="H17" i="1"/>
  <c r="F17" i="1"/>
  <c r="E17" i="1"/>
  <c r="L16" i="1"/>
  <c r="K16" i="1"/>
  <c r="I16" i="1"/>
  <c r="H16" i="1"/>
  <c r="F16" i="1"/>
  <c r="E16" i="1"/>
  <c r="L15" i="1"/>
  <c r="K15" i="1"/>
  <c r="I15" i="1"/>
  <c r="H15" i="1"/>
  <c r="F15" i="1"/>
  <c r="E15" i="1"/>
  <c r="L14" i="1"/>
  <c r="K14" i="1"/>
  <c r="I14" i="1"/>
  <c r="H14" i="1"/>
  <c r="F14" i="1"/>
  <c r="E14" i="1"/>
  <c r="L13" i="1"/>
  <c r="K13" i="1"/>
  <c r="I13" i="1"/>
  <c r="H13" i="1"/>
  <c r="F13" i="1"/>
  <c r="E13" i="1"/>
  <c r="L12" i="1"/>
  <c r="K12" i="1"/>
  <c r="I12" i="1"/>
  <c r="H12" i="1"/>
  <c r="F12" i="1"/>
  <c r="E12" i="1"/>
  <c r="L11" i="1"/>
  <c r="K11" i="1"/>
  <c r="I11" i="1"/>
  <c r="H11" i="1"/>
  <c r="F11" i="1"/>
  <c r="E11" i="1"/>
  <c r="L10" i="1"/>
  <c r="K10" i="1"/>
  <c r="I10" i="1"/>
  <c r="H10" i="1"/>
  <c r="F10" i="1"/>
  <c r="E10" i="1"/>
  <c r="L9" i="1"/>
  <c r="K9" i="1"/>
  <c r="I9" i="1"/>
  <c r="H9" i="1"/>
  <c r="F9" i="1"/>
  <c r="E9" i="1"/>
  <c r="L8" i="1"/>
  <c r="K8" i="1"/>
  <c r="I8" i="1"/>
  <c r="H8" i="1"/>
  <c r="F8" i="1"/>
  <c r="E8" i="1"/>
  <c r="L7" i="1"/>
  <c r="L18" i="1" s="1"/>
  <c r="K7" i="1"/>
  <c r="I7" i="1"/>
  <c r="I18" i="1" s="1"/>
  <c r="H7" i="1"/>
  <c r="F7" i="1"/>
  <c r="F18" i="1" s="1"/>
  <c r="E7" i="1"/>
  <c r="M9" i="1" l="1"/>
  <c r="G10" i="1"/>
  <c r="J10" i="1"/>
  <c r="M10" i="1"/>
  <c r="G11" i="1"/>
  <c r="J11" i="1"/>
  <c r="M11" i="1"/>
  <c r="G12" i="1"/>
  <c r="J12" i="1"/>
  <c r="M12" i="1"/>
  <c r="G13" i="1"/>
  <c r="J13" i="1"/>
  <c r="M13" i="1"/>
  <c r="G14" i="1"/>
  <c r="J14" i="1"/>
  <c r="M14" i="1"/>
  <c r="G15" i="1"/>
  <c r="J15" i="1"/>
  <c r="M15" i="1"/>
  <c r="G16" i="1"/>
  <c r="J16" i="1"/>
  <c r="M16" i="1"/>
  <c r="G17" i="1"/>
  <c r="J17" i="1"/>
  <c r="M17" i="1"/>
  <c r="G7" i="1"/>
  <c r="H18" i="1"/>
  <c r="J18" i="1" s="1"/>
  <c r="J19" i="1" s="1"/>
  <c r="M7" i="1"/>
  <c r="G8" i="1"/>
  <c r="J8" i="1"/>
  <c r="M8" i="1"/>
  <c r="G9" i="1"/>
  <c r="J9" i="1"/>
  <c r="J7" i="1"/>
  <c r="E18" i="1"/>
  <c r="G18" i="1" s="1"/>
  <c r="G19" i="1" s="1"/>
  <c r="K18" i="1"/>
  <c r="M18" i="1" s="1"/>
  <c r="M19" i="1" s="1"/>
</calcChain>
</file>

<file path=xl/sharedStrings.xml><?xml version="1.0" encoding="utf-8"?>
<sst xmlns="http://schemas.openxmlformats.org/spreadsheetml/2006/main" count="40" uniqueCount="31">
  <si>
    <t>Rozpočt. kapitola</t>
  </si>
  <si>
    <t>Instit. celkem</t>
  </si>
  <si>
    <t>Účelové celkem</t>
  </si>
  <si>
    <t>Výdaje na VaV 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</si>
  <si>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</si>
  <si>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</si>
  <si>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</si>
  <si>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</si>
  <si>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</si>
  <si>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</si>
  <si>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</si>
  <si>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</si>
  <si>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</si>
  <si>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ÚV ČR</t>
  </si>
  <si>
    <t xml:space="preserve">TA ČR </t>
  </si>
  <si>
    <t>Celkem</t>
  </si>
  <si>
    <r>
      <rPr>
        <b/>
        <i/>
        <u/>
        <sz val="12"/>
        <color indexed="8"/>
        <rFont val="Calibri"/>
        <family val="2"/>
        <charset val="238"/>
      </rPr>
      <t>V návrhu  Rady</t>
    </r>
    <r>
      <rPr>
        <b/>
        <i/>
        <sz val="12"/>
        <color indexed="8"/>
        <rFont val="Calibri"/>
        <family val="2"/>
        <charset val="238"/>
      </rPr>
      <t xml:space="preserve"> schváleném usnesením vlády ze dne 3. července 2013 č. 518 byly </t>
    </r>
    <r>
      <rPr>
        <b/>
        <i/>
        <u/>
        <sz val="12"/>
        <color indexed="8"/>
        <rFont val="Calibri"/>
        <family val="2"/>
        <charset val="238"/>
      </rPr>
      <t>oproti r. 2013 výdaje navýšeny</t>
    </r>
    <r>
      <rPr>
        <b/>
        <i/>
        <sz val="12"/>
        <color indexed="8"/>
        <rFont val="Calibri"/>
        <family val="2"/>
        <charset val="238"/>
      </rPr>
      <t xml:space="preserve"> :</t>
    </r>
  </si>
  <si>
    <t>na r. 2014 o 1,5 mld. Kč,</t>
  </si>
  <si>
    <t>tj. na 27 617 774 tis. Kč</t>
  </si>
  <si>
    <t xml:space="preserve"> na r. 2015 o 1,7 mld. Kč </t>
  </si>
  <si>
    <t>tj. na 27 817 774 tis. Kč</t>
  </si>
  <si>
    <t>a na r. 2016 o 1,9 mld. Kč.</t>
  </si>
  <si>
    <t>tj. na 28 017 774 tis. Kč</t>
  </si>
  <si>
    <t xml:space="preserve"> </t>
  </si>
  <si>
    <r>
      <rPr>
        <b/>
        <i/>
        <u/>
        <sz val="12"/>
        <color indexed="8"/>
        <rFont val="Calibri"/>
        <family val="2"/>
        <charset val="238"/>
      </rPr>
      <t>V návrhu  MF</t>
    </r>
    <r>
      <rPr>
        <b/>
        <i/>
        <sz val="12"/>
        <color indexed="8"/>
        <rFont val="Calibri"/>
        <family val="2"/>
        <charset val="238"/>
      </rPr>
      <t xml:space="preserve"> zákona o SR ČR na r. 2014 schváleném UV ze dne 25. září  2013 č. 729  byly </t>
    </r>
    <r>
      <rPr>
        <b/>
        <i/>
        <u/>
        <sz val="12"/>
        <color indexed="8"/>
        <rFont val="Calibri"/>
        <family val="2"/>
        <charset val="238"/>
      </rPr>
      <t>oproti r. 2013</t>
    </r>
    <r>
      <rPr>
        <b/>
        <i/>
        <sz val="12"/>
        <color indexed="8"/>
        <rFont val="Calibri"/>
        <family val="2"/>
        <charset val="238"/>
      </rPr>
      <t xml:space="preserve"> výdaje navýšeny :</t>
    </r>
  </si>
  <si>
    <t>Zpracovala:  Dagmar Korbelová</t>
  </si>
  <si>
    <r>
      <rPr>
        <i/>
        <sz val="12"/>
        <color theme="1"/>
        <rFont val="Calibri"/>
        <family val="2"/>
        <charset val="238"/>
        <scheme val="minor"/>
      </rPr>
      <t xml:space="preserve">na r. 2014, 2015 i na r. 2016 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o </t>
    </r>
    <r>
      <rPr>
        <b/>
        <sz val="11"/>
        <color indexed="8"/>
        <rFont val="Calibri"/>
        <family val="2"/>
        <charset val="238"/>
      </rPr>
      <t xml:space="preserve"> 528 254 tis. Kč</t>
    </r>
    <r>
      <rPr>
        <b/>
        <i/>
        <sz val="11"/>
        <color indexed="8"/>
        <rFont val="Calibri"/>
        <family val="2"/>
        <charset val="238"/>
      </rPr>
      <t xml:space="preserve">   na  </t>
    </r>
    <r>
      <rPr>
        <b/>
        <i/>
        <u/>
        <sz val="11"/>
        <color indexed="8"/>
        <rFont val="Calibri"/>
        <family val="2"/>
        <charset val="238"/>
      </rPr>
      <t xml:space="preserve"> 26 646 028 tis. Kč </t>
    </r>
  </si>
  <si>
    <r>
      <t xml:space="preserve">(v tom převod z MZV na MŠMT na poplatky v mezin. org. ve výši 328 254 tis. Kč) </t>
    </r>
    <r>
      <rPr>
        <b/>
        <i/>
        <sz val="11"/>
        <color theme="1"/>
        <rFont val="Calibri"/>
        <family val="2"/>
        <charset val="238"/>
        <scheme val="minor"/>
      </rPr>
      <t xml:space="preserve"> tj. faktické zvýšení o  200 mil. Kč</t>
    </r>
  </si>
  <si>
    <t>Příloha č. 2</t>
  </si>
  <si>
    <t>v tis. Kč</t>
  </si>
  <si>
    <t>Celkové výdaje státního rozpočtu ČR na výzkum, experimentální vývoj a inovace na rok 2014 a střednědobý výhled na léta 2015 a 2016 (dle UV č. 729)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</si>
</sst>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i/>
      <u/>
      <sz val="11"/>
      <color indexed="8"/>
      <name val="Calibri"/>
      <family val="2"/>
      <charset val="238"/>
    </font>
    <font>
      <sz val="1"/>
      <color indexed="8"/>
      <name val="Courier"/>
      <family val="3"/>
    </font>
    <font>
      <sz val="10"/>
      <name val="Arial CE"/>
    </font>
    <font>
      <b/>
      <sz val="1"/>
      <color indexed="8"/>
      <name val="Courier"/>
      <family val="3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i/>
      <sz val="12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165" fontId="17" fillId="0" borderId="0" applyFont="0" applyFill="0" applyBorder="0" applyAlignment="0" applyProtection="0"/>
    <xf numFmtId="166" fontId="16" fillId="0" borderId="0">
      <protection locked="0"/>
    </xf>
    <xf numFmtId="167" fontId="16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/>
    <xf numFmtId="0" fontId="20" fillId="0" borderId="0"/>
    <xf numFmtId="0" fontId="21" fillId="0" borderId="0"/>
    <xf numFmtId="0" fontId="16" fillId="0" borderId="0">
      <protection locked="0"/>
    </xf>
    <xf numFmtId="0" fontId="16" fillId="0" borderId="0">
      <protection locked="0"/>
    </xf>
    <xf numFmtId="4" fontId="22" fillId="2" borderId="44" applyNumberFormat="0" applyProtection="0">
      <alignment vertical="center"/>
    </xf>
    <xf numFmtId="4" fontId="22" fillId="2" borderId="44" applyNumberFormat="0" applyProtection="0">
      <alignment horizontal="left" vertical="center" indent="1"/>
    </xf>
    <xf numFmtId="4" fontId="23" fillId="3" borderId="44" applyNumberFormat="0" applyProtection="0">
      <alignment horizontal="left" vertical="center" indent="1"/>
    </xf>
    <xf numFmtId="4" fontId="23" fillId="0" borderId="44" applyNumberFormat="0" applyProtection="0">
      <alignment horizontal="right" vertical="center"/>
    </xf>
    <xf numFmtId="4" fontId="23" fillId="3" borderId="44" applyNumberFormat="0" applyProtection="0">
      <alignment horizontal="left" vertical="center" indent="1"/>
    </xf>
    <xf numFmtId="0" fontId="16" fillId="0" borderId="45">
      <protection locked="0"/>
    </xf>
  </cellStyleXfs>
  <cellXfs count="90">
    <xf numFmtId="0" fontId="0" fillId="0" borderId="0" xfId="0"/>
    <xf numFmtId="0" fontId="0" fillId="0" borderId="0" xfId="0" applyFill="1"/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/>
    <xf numFmtId="3" fontId="5" fillId="0" borderId="3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3" fontId="2" fillId="0" borderId="5" xfId="0" applyNumberFormat="1" applyFont="1" applyFill="1" applyBorder="1"/>
    <xf numFmtId="3" fontId="5" fillId="0" borderId="6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16" xfId="0" applyFont="1" applyFill="1" applyBorder="1"/>
    <xf numFmtId="3" fontId="5" fillId="0" borderId="17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5" fillId="0" borderId="20" xfId="0" applyNumberFormat="1" applyFont="1" applyFill="1" applyBorder="1" applyAlignment="1">
      <alignment horizontal="right"/>
    </xf>
    <xf numFmtId="3" fontId="5" fillId="0" borderId="21" xfId="0" applyNumberFormat="1" applyFont="1" applyFill="1" applyBorder="1" applyAlignment="1">
      <alignment horizontal="right"/>
    </xf>
    <xf numFmtId="3" fontId="5" fillId="0" borderId="19" xfId="0" applyNumberFormat="1" applyFont="1" applyFill="1" applyBorder="1" applyAlignment="1">
      <alignment horizontal="right"/>
    </xf>
    <xf numFmtId="0" fontId="2" fillId="0" borderId="18" xfId="0" applyFont="1" applyFill="1" applyBorder="1"/>
    <xf numFmtId="0" fontId="4" fillId="0" borderId="22" xfId="0" applyFont="1" applyFill="1" applyBorder="1"/>
    <xf numFmtId="3" fontId="5" fillId="0" borderId="23" xfId="0" applyNumberFormat="1" applyFont="1" applyFill="1" applyBorder="1" applyAlignment="1">
      <alignment horizontal="right"/>
    </xf>
    <xf numFmtId="3" fontId="5" fillId="0" borderId="24" xfId="0" applyNumberFormat="1" applyFont="1" applyFill="1" applyBorder="1" applyAlignment="1">
      <alignment horizontal="right"/>
    </xf>
    <xf numFmtId="3" fontId="2" fillId="0" borderId="25" xfId="0" applyNumberFormat="1" applyFont="1" applyFill="1" applyBorder="1"/>
    <xf numFmtId="3" fontId="5" fillId="0" borderId="26" xfId="0" applyNumberFormat="1" applyFont="1" applyFill="1" applyBorder="1" applyAlignment="1">
      <alignment horizontal="right"/>
    </xf>
    <xf numFmtId="3" fontId="5" fillId="0" borderId="27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5" fillId="0" borderId="25" xfId="0" applyNumberFormat="1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3" fontId="5" fillId="0" borderId="11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0" fontId="4" fillId="0" borderId="28" xfId="0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horizontal="right" vertical="center"/>
    </xf>
    <xf numFmtId="3" fontId="3" fillId="0" borderId="30" xfId="0" applyNumberFormat="1" applyFont="1" applyFill="1" applyBorder="1" applyAlignment="1">
      <alignment horizontal="right" vertical="center"/>
    </xf>
    <xf numFmtId="3" fontId="3" fillId="0" borderId="31" xfId="0" applyNumberFormat="1" applyFont="1" applyFill="1" applyBorder="1" applyAlignment="1">
      <alignment horizontal="right" vertical="center" wrapText="1"/>
    </xf>
    <xf numFmtId="3" fontId="3" fillId="0" borderId="31" xfId="0" applyNumberFormat="1" applyFont="1" applyFill="1" applyBorder="1" applyAlignment="1">
      <alignment horizontal="right" vertical="center"/>
    </xf>
    <xf numFmtId="3" fontId="3" fillId="0" borderId="32" xfId="0" applyNumberFormat="1" applyFont="1" applyFill="1" applyBorder="1" applyAlignment="1">
      <alignment horizontal="right" vertical="center"/>
    </xf>
    <xf numFmtId="3" fontId="3" fillId="0" borderId="33" xfId="0" applyNumberFormat="1" applyFont="1" applyFill="1" applyBorder="1" applyAlignment="1">
      <alignment horizontal="right" vertical="center"/>
    </xf>
    <xf numFmtId="3" fontId="3" fillId="0" borderId="34" xfId="0" applyNumberFormat="1" applyFont="1" applyFill="1" applyBorder="1" applyAlignment="1">
      <alignment horizontal="right" vertical="center"/>
    </xf>
    <xf numFmtId="3" fontId="3" fillId="0" borderId="35" xfId="0" applyNumberFormat="1" applyFont="1" applyFill="1" applyBorder="1" applyAlignment="1">
      <alignment horizontal="right" vertical="center"/>
    </xf>
    <xf numFmtId="3" fontId="3" fillId="0" borderId="36" xfId="0" applyNumberFormat="1" applyFont="1" applyFill="1" applyBorder="1" applyAlignment="1">
      <alignment horizontal="right" vertical="center"/>
    </xf>
    <xf numFmtId="3" fontId="0" fillId="0" borderId="0" xfId="0" applyNumberFormat="1" applyFill="1"/>
    <xf numFmtId="3" fontId="6" fillId="0" borderId="0" xfId="0" applyNumberFormat="1" applyFont="1" applyFill="1"/>
    <xf numFmtId="0" fontId="7" fillId="0" borderId="0" xfId="0" applyFont="1" applyFill="1"/>
    <xf numFmtId="164" fontId="7" fillId="0" borderId="0" xfId="0" applyNumberFormat="1" applyFont="1" applyFill="1" applyBorder="1"/>
    <xf numFmtId="0" fontId="7" fillId="0" borderId="0" xfId="0" applyFont="1" applyFill="1" applyBorder="1"/>
    <xf numFmtId="3" fontId="8" fillId="0" borderId="0" xfId="0" applyNumberFormat="1" applyFont="1" applyFill="1" applyBorder="1"/>
    <xf numFmtId="0" fontId="8" fillId="0" borderId="0" xfId="0" applyFont="1" applyFill="1"/>
    <xf numFmtId="164" fontId="8" fillId="0" borderId="0" xfId="0" applyNumberFormat="1" applyFont="1" applyFill="1"/>
    <xf numFmtId="0" fontId="9" fillId="0" borderId="37" xfId="0" applyFont="1" applyFill="1" applyBorder="1"/>
    <xf numFmtId="0" fontId="9" fillId="0" borderId="38" xfId="0" applyFont="1" applyFill="1" applyBorder="1"/>
    <xf numFmtId="0" fontId="12" fillId="0" borderId="38" xfId="0" applyFont="1" applyFill="1" applyBorder="1"/>
    <xf numFmtId="0" fontId="13" fillId="0" borderId="38" xfId="0" applyFont="1" applyFill="1" applyBorder="1"/>
    <xf numFmtId="0" fontId="13" fillId="0" borderId="39" xfId="0" applyFont="1" applyFill="1" applyBorder="1"/>
    <xf numFmtId="0" fontId="0" fillId="0" borderId="0" xfId="0" applyBorder="1"/>
    <xf numFmtId="0" fontId="13" fillId="0" borderId="4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Border="1"/>
    <xf numFmtId="0" fontId="12" fillId="0" borderId="4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42" xfId="0" applyFont="1" applyBorder="1"/>
    <xf numFmtId="0" fontId="13" fillId="0" borderId="1" xfId="0" applyFont="1" applyBorder="1"/>
    <xf numFmtId="0" fontId="12" fillId="0" borderId="1" xfId="0" applyFont="1" applyFill="1" applyBorder="1" applyAlignment="1">
      <alignment horizontal="center"/>
    </xf>
    <xf numFmtId="0" fontId="6" fillId="0" borderId="1" xfId="0" applyFont="1" applyBorder="1"/>
    <xf numFmtId="0" fontId="12" fillId="0" borderId="43" xfId="0" applyFont="1" applyFill="1" applyBorder="1" applyAlignment="1">
      <alignment horizontal="center"/>
    </xf>
    <xf numFmtId="0" fontId="1" fillId="0" borderId="0" xfId="0" applyFont="1" applyBorder="1"/>
    <xf numFmtId="0" fontId="13" fillId="0" borderId="0" xfId="0" applyFont="1" applyFill="1" applyBorder="1"/>
    <xf numFmtId="0" fontId="1" fillId="0" borderId="0" xfId="0" applyFont="1" applyFill="1"/>
    <xf numFmtId="3" fontId="0" fillId="0" borderId="0" xfId="0" applyNumberFormat="1"/>
    <xf numFmtId="0" fontId="6" fillId="0" borderId="1" xfId="0" applyFont="1" applyFill="1" applyBorder="1"/>
    <xf numFmtId="0" fontId="6" fillId="0" borderId="42" xfId="0" applyFont="1" applyFill="1" applyBorder="1"/>
    <xf numFmtId="0" fontId="25" fillId="0" borderId="1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Alignment="1">
      <alignment horizontal="right"/>
    </xf>
    <xf numFmtId="49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6" fillId="0" borderId="0" xfId="0" applyFont="1"/>
  </cellXfs>
  <cellStyles count="24">
    <cellStyle name="¬µrka" xfId="1"/>
    <cellStyle name="Comma" xfId="2"/>
    <cellStyle name="Currency" xfId="3"/>
    <cellStyle name="čárky [0]_PojFKSPUR 98  (2)" xfId="4"/>
    <cellStyle name="Date" xfId="5"/>
    <cellStyle name="Datum" xfId="6"/>
    <cellStyle name="Fixed" xfId="7"/>
    <cellStyle name="Heading1" xfId="8"/>
    <cellStyle name="Heading2" xfId="9"/>
    <cellStyle name="M·na" xfId="10"/>
    <cellStyle name="Nadpis1" xfId="11"/>
    <cellStyle name="Nadpis2" xfId="12"/>
    <cellStyle name="Normal_Tableau1" xfId="13"/>
    <cellStyle name="Normální" xfId="0" builtinId="0"/>
    <cellStyle name="Normální 2" xfId="14"/>
    <cellStyle name="Normální 3" xfId="15"/>
    <cellStyle name="Percent" xfId="16"/>
    <cellStyle name="Pevní" xfId="17"/>
    <cellStyle name="SAPBEXaggData" xfId="18"/>
    <cellStyle name="SAPBEXaggItem" xfId="19"/>
    <cellStyle name="SAPBEXchaText" xfId="20"/>
    <cellStyle name="SAPBEXstdData" xfId="21"/>
    <cellStyle name="SAPBEXstdItem" xfId="22"/>
    <cellStyle name="Total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2006/Parlament/Schv&#225;len&#253;%20MF%2003%20SR-2006-p&#345;&#237;loha%204%20z&#225;kona(9.12)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xty/2013/SR%202015/FINAL_tab%20A-B-C-D_pro%20MF%20dle%20Zavaz%20Ukaz%202014%20a&#382;%202016%20komplet_081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 MF - celkové výdaje"/>
      <sheetName val="pro MF - instituc."/>
      <sheetName val="pro MF - účelové"/>
      <sheetName val="T-5-výzkum celkem"/>
      <sheetName val="2014"/>
      <sheetName val="2015"/>
      <sheetName val="2016"/>
    </sheetNames>
    <sheetDataSet>
      <sheetData sheetId="0"/>
      <sheetData sheetId="1">
        <row r="10">
          <cell r="D10">
            <v>4454856</v>
          </cell>
          <cell r="E10">
            <v>4561331</v>
          </cell>
          <cell r="F10">
            <v>4561331</v>
          </cell>
        </row>
        <row r="12">
          <cell r="D12">
            <v>110276</v>
          </cell>
          <cell r="E12">
            <v>110276</v>
          </cell>
          <cell r="F12">
            <v>110276</v>
          </cell>
        </row>
        <row r="15">
          <cell r="D15">
            <v>74901</v>
          </cell>
          <cell r="E15">
            <v>74955</v>
          </cell>
          <cell r="F15">
            <v>74901</v>
          </cell>
        </row>
        <row r="19">
          <cell r="D19">
            <v>89977</v>
          </cell>
          <cell r="E19">
            <v>89977</v>
          </cell>
          <cell r="F19">
            <v>89977</v>
          </cell>
        </row>
        <row r="25">
          <cell r="D25">
            <v>507434</v>
          </cell>
          <cell r="E25">
            <v>507434</v>
          </cell>
          <cell r="F25">
            <v>157434</v>
          </cell>
        </row>
        <row r="36">
          <cell r="D36">
            <v>6684672</v>
          </cell>
          <cell r="E36">
            <v>6255120</v>
          </cell>
          <cell r="F36">
            <v>5534195</v>
          </cell>
        </row>
        <row r="40">
          <cell r="D40">
            <v>59930</v>
          </cell>
          <cell r="E40">
            <v>59930</v>
          </cell>
          <cell r="F40">
            <v>62259</v>
          </cell>
        </row>
        <row r="44">
          <cell r="D44">
            <v>427744</v>
          </cell>
          <cell r="E44">
            <v>427744</v>
          </cell>
          <cell r="F44">
            <v>445976</v>
          </cell>
        </row>
        <row r="49">
          <cell r="D49">
            <v>395652</v>
          </cell>
          <cell r="E49">
            <v>395652</v>
          </cell>
          <cell r="F49">
            <v>375652</v>
          </cell>
        </row>
        <row r="53">
          <cell r="D53">
            <v>33000</v>
          </cell>
          <cell r="E53">
            <v>39701</v>
          </cell>
          <cell r="F53">
            <v>39701</v>
          </cell>
        </row>
        <row r="55">
          <cell r="D55">
            <v>102001</v>
          </cell>
          <cell r="E55">
            <v>102001</v>
          </cell>
          <cell r="F55">
            <v>102001</v>
          </cell>
        </row>
      </sheetData>
      <sheetData sheetId="2">
        <row r="5">
          <cell r="G5">
            <v>0</v>
          </cell>
          <cell r="H5">
            <v>0</v>
          </cell>
          <cell r="I5">
            <v>0</v>
          </cell>
        </row>
        <row r="13">
          <cell r="G13">
            <v>3356971</v>
          </cell>
          <cell r="H13">
            <v>3598203</v>
          </cell>
          <cell r="I13">
            <v>3598203</v>
          </cell>
        </row>
        <row r="16">
          <cell r="G16">
            <v>406079</v>
          </cell>
          <cell r="H16">
            <v>424946</v>
          </cell>
          <cell r="I16">
            <v>425000</v>
          </cell>
        </row>
        <row r="19">
          <cell r="G19">
            <v>323000</v>
          </cell>
          <cell r="H19">
            <v>333000</v>
          </cell>
          <cell r="I19">
            <v>333000</v>
          </cell>
        </row>
        <row r="21">
          <cell r="G21">
            <v>1057226</v>
          </cell>
          <cell r="H21">
            <v>349818</v>
          </cell>
          <cell r="I21">
            <v>699818</v>
          </cell>
        </row>
        <row r="40">
          <cell r="G40">
            <v>3849343</v>
          </cell>
          <cell r="H40">
            <v>4767429</v>
          </cell>
          <cell r="I40">
            <v>5488354</v>
          </cell>
        </row>
        <row r="45">
          <cell r="G45">
            <v>570000</v>
          </cell>
          <cell r="H45">
            <v>300000</v>
          </cell>
          <cell r="I45">
            <v>297671</v>
          </cell>
        </row>
        <row r="48">
          <cell r="G48">
            <v>900000</v>
          </cell>
          <cell r="H48">
            <v>1050000</v>
          </cell>
          <cell r="I48">
            <v>1031768</v>
          </cell>
        </row>
        <row r="51">
          <cell r="G51">
            <v>378552</v>
          </cell>
          <cell r="H51">
            <v>424000</v>
          </cell>
          <cell r="I51">
            <v>444000</v>
          </cell>
        </row>
        <row r="59">
          <cell r="G59">
            <v>2864414</v>
          </cell>
          <cell r="H59">
            <v>2774511</v>
          </cell>
          <cell r="I59">
            <v>2774511</v>
          </cell>
        </row>
        <row r="60">
          <cell r="G60">
            <v>0</v>
          </cell>
          <cell r="H60">
            <v>0</v>
          </cell>
          <cell r="I60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2:N33"/>
  <sheetViews>
    <sheetView tabSelected="1" zoomScaleNormal="100" workbookViewId="0">
      <selection activeCell="H22" sqref="H22"/>
    </sheetView>
  </sheetViews>
  <sheetFormatPr defaultRowHeight="15" x14ac:dyDescent="0.25"/>
  <cols>
    <col min="1" max="1" width="11" customWidth="1"/>
    <col min="2" max="3" width="12.7109375" customWidth="1"/>
    <col min="4" max="4" width="13" customWidth="1"/>
    <col min="5" max="5" width="12.5703125" customWidth="1"/>
    <col min="6" max="6" width="14" customWidth="1"/>
    <col min="7" max="7" width="12.5703125" customWidth="1"/>
    <col min="8" max="8" width="13" customWidth="1"/>
    <col min="9" max="9" width="14" customWidth="1"/>
    <col min="10" max="10" width="13.28515625" customWidth="1"/>
    <col min="11" max="11" width="12.140625" customWidth="1"/>
    <col min="12" max="12" width="13" customWidth="1"/>
    <col min="13" max="13" width="13.28515625" customWidth="1"/>
    <col min="16" max="16" width="10.5703125" bestFit="1" customWidth="1"/>
  </cols>
  <sheetData>
    <row r="2" spans="1:13" ht="15.75" x14ac:dyDescent="0.25">
      <c r="M2" s="89" t="s">
        <v>28</v>
      </c>
    </row>
    <row r="3" spans="1:13" ht="15.75" x14ac:dyDescent="0.25">
      <c r="A3" s="77" t="s">
        <v>30</v>
      </c>
      <c r="B3" s="77"/>
      <c r="C3" s="77"/>
      <c r="D3" s="77"/>
      <c r="E3" s="77"/>
      <c r="F3" s="77"/>
      <c r="G3" s="77"/>
      <c r="H3" s="77"/>
      <c r="I3" s="77"/>
      <c r="J3" s="77"/>
      <c r="K3" s="78"/>
      <c r="L3" s="78"/>
      <c r="M3" s="78"/>
    </row>
    <row r="4" spans="1:13" ht="31.5" customHeight="1" thickBot="1" x14ac:dyDescent="0.3">
      <c r="M4" s="76" t="s">
        <v>29</v>
      </c>
    </row>
    <row r="5" spans="1:13" ht="15.75" x14ac:dyDescent="0.25">
      <c r="A5" s="79" t="s">
        <v>0</v>
      </c>
      <c r="B5" s="81">
        <v>2013</v>
      </c>
      <c r="C5" s="82"/>
      <c r="D5" s="83"/>
      <c r="E5" s="84">
        <v>2014</v>
      </c>
      <c r="F5" s="85"/>
      <c r="G5" s="86"/>
      <c r="H5" s="87">
        <v>2015</v>
      </c>
      <c r="I5" s="85"/>
      <c r="J5" s="88"/>
      <c r="K5" s="84">
        <v>2016</v>
      </c>
      <c r="L5" s="85"/>
      <c r="M5" s="86"/>
    </row>
    <row r="6" spans="1:13" ht="48" thickBot="1" x14ac:dyDescent="0.3">
      <c r="A6" s="80"/>
      <c r="B6" s="2" t="s">
        <v>1</v>
      </c>
      <c r="C6" s="3" t="s">
        <v>2</v>
      </c>
      <c r="D6" s="4" t="s">
        <v>3</v>
      </c>
      <c r="E6" s="5" t="s">
        <v>1</v>
      </c>
      <c r="F6" s="3" t="s">
        <v>2</v>
      </c>
      <c r="G6" s="4" t="s">
        <v>3</v>
      </c>
      <c r="H6" s="2" t="s">
        <v>1</v>
      </c>
      <c r="I6" s="3" t="s">
        <v>2</v>
      </c>
      <c r="J6" s="6" t="s">
        <v>3</v>
      </c>
      <c r="K6" s="5" t="s">
        <v>1</v>
      </c>
      <c r="L6" s="3" t="s">
        <v>2</v>
      </c>
      <c r="M6" s="4" t="s">
        <v>3</v>
      </c>
    </row>
    <row r="7" spans="1:13" ht="15.75" x14ac:dyDescent="0.25">
      <c r="A7" s="7" t="s">
        <v>4</v>
      </c>
      <c r="B7" s="8">
        <v>4411841</v>
      </c>
      <c r="C7" s="9">
        <v>37351</v>
      </c>
      <c r="D7" s="10">
        <v>4449192</v>
      </c>
      <c r="E7" s="11">
        <f>'[4]pro MF - instituc.'!D10</f>
        <v>4454856</v>
      </c>
      <c r="F7" s="9">
        <f>'[4]pro MF - účelové'!G5</f>
        <v>0</v>
      </c>
      <c r="G7" s="12">
        <f t="shared" ref="G7:G17" si="0">E7+F7</f>
        <v>4454856</v>
      </c>
      <c r="H7" s="8">
        <f>'[4]pro MF - instituc.'!E10</f>
        <v>4561331</v>
      </c>
      <c r="I7" s="9">
        <f>'[4]pro MF - účelové'!H5</f>
        <v>0</v>
      </c>
      <c r="J7" s="13">
        <f t="shared" ref="J7:J17" si="1">H7+I7</f>
        <v>4561331</v>
      </c>
      <c r="K7" s="11">
        <f>'[4]pro MF - instituc.'!F10</f>
        <v>4561331</v>
      </c>
      <c r="L7" s="9">
        <f>'[4]pro MF - účelové'!I5</f>
        <v>0</v>
      </c>
      <c r="M7" s="12">
        <f t="shared" ref="M7:M17" si="2">K7+L7</f>
        <v>4561331</v>
      </c>
    </row>
    <row r="8" spans="1:13" ht="15.75" x14ac:dyDescent="0.25">
      <c r="A8" s="14" t="s">
        <v>5</v>
      </c>
      <c r="B8" s="15">
        <v>110276</v>
      </c>
      <c r="C8" s="16">
        <v>3199153</v>
      </c>
      <c r="D8" s="17">
        <v>3309429</v>
      </c>
      <c r="E8" s="18">
        <f>'[4]pro MF - instituc.'!D12</f>
        <v>110276</v>
      </c>
      <c r="F8" s="16">
        <f>'[4]pro MF - účelové'!G13</f>
        <v>3356971</v>
      </c>
      <c r="G8" s="19">
        <f t="shared" si="0"/>
        <v>3467247</v>
      </c>
      <c r="H8" s="15">
        <f>'[4]pro MF - instituc.'!E12</f>
        <v>110276</v>
      </c>
      <c r="I8" s="16">
        <f>'[4]pro MF - účelové'!H13</f>
        <v>3598203</v>
      </c>
      <c r="J8" s="20">
        <f t="shared" si="1"/>
        <v>3708479</v>
      </c>
      <c r="K8" s="18">
        <f>'[4]pro MF - instituc.'!F12</f>
        <v>110276</v>
      </c>
      <c r="L8" s="16">
        <f>'[4]pro MF - účelové'!I13</f>
        <v>3598203</v>
      </c>
      <c r="M8" s="19">
        <f t="shared" si="2"/>
        <v>3708479</v>
      </c>
    </row>
    <row r="9" spans="1:13" ht="15.75" x14ac:dyDescent="0.25">
      <c r="A9" s="14" t="s">
        <v>6</v>
      </c>
      <c r="B9" s="15">
        <v>72244</v>
      </c>
      <c r="C9" s="16">
        <v>398748</v>
      </c>
      <c r="D9" s="17">
        <v>470992</v>
      </c>
      <c r="E9" s="18">
        <f>'[4]pro MF - instituc.'!D15</f>
        <v>74901</v>
      </c>
      <c r="F9" s="16">
        <f>'[4]pro MF - účelové'!G16</f>
        <v>406079</v>
      </c>
      <c r="G9" s="19">
        <f t="shared" si="0"/>
        <v>480980</v>
      </c>
      <c r="H9" s="15">
        <f>'[4]pro MF - instituc.'!E15</f>
        <v>74955</v>
      </c>
      <c r="I9" s="16">
        <f>'[4]pro MF - účelové'!H16</f>
        <v>424946</v>
      </c>
      <c r="J9" s="20">
        <f t="shared" si="1"/>
        <v>499901</v>
      </c>
      <c r="K9" s="18">
        <f>'[4]pro MF - instituc.'!F15</f>
        <v>74901</v>
      </c>
      <c r="L9" s="16">
        <f>'[4]pro MF - účelové'!I16</f>
        <v>425000</v>
      </c>
      <c r="M9" s="19">
        <f t="shared" si="2"/>
        <v>499901</v>
      </c>
    </row>
    <row r="10" spans="1:13" ht="15.75" x14ac:dyDescent="0.25">
      <c r="A10" s="14" t="s">
        <v>7</v>
      </c>
      <c r="B10" s="15">
        <v>84688</v>
      </c>
      <c r="C10" s="16">
        <v>297837</v>
      </c>
      <c r="D10" s="17">
        <v>382525</v>
      </c>
      <c r="E10" s="18">
        <f>'[4]pro MF - instituc.'!D19</f>
        <v>89977</v>
      </c>
      <c r="F10" s="16">
        <f>'[4]pro MF - účelové'!G19</f>
        <v>323000</v>
      </c>
      <c r="G10" s="19">
        <f t="shared" si="0"/>
        <v>412977</v>
      </c>
      <c r="H10" s="15">
        <f>'[4]pro MF - instituc.'!E19</f>
        <v>89977</v>
      </c>
      <c r="I10" s="16">
        <f>'[4]pro MF - účelové'!H19</f>
        <v>333000</v>
      </c>
      <c r="J10" s="20">
        <f t="shared" si="1"/>
        <v>422977</v>
      </c>
      <c r="K10" s="18">
        <f>'[4]pro MF - instituc.'!F19</f>
        <v>89977</v>
      </c>
      <c r="L10" s="16">
        <f>'[4]pro MF - účelové'!I19</f>
        <v>333000</v>
      </c>
      <c r="M10" s="19">
        <f t="shared" si="2"/>
        <v>422977</v>
      </c>
    </row>
    <row r="11" spans="1:13" ht="15.75" x14ac:dyDescent="0.25">
      <c r="A11" s="14" t="s">
        <v>8</v>
      </c>
      <c r="B11" s="15">
        <v>504011</v>
      </c>
      <c r="C11" s="16">
        <v>2020039</v>
      </c>
      <c r="D11" s="17">
        <v>2524050</v>
      </c>
      <c r="E11" s="18">
        <f>'[4]pro MF - instituc.'!D25</f>
        <v>507434</v>
      </c>
      <c r="F11" s="16">
        <f>'[4]pro MF - účelové'!G21</f>
        <v>1057226</v>
      </c>
      <c r="G11" s="19">
        <f t="shared" si="0"/>
        <v>1564660</v>
      </c>
      <c r="H11" s="15">
        <f>'[4]pro MF - instituc.'!E25</f>
        <v>507434</v>
      </c>
      <c r="I11" s="16">
        <f>'[4]pro MF - účelové'!H21</f>
        <v>349818</v>
      </c>
      <c r="J11" s="20">
        <f t="shared" si="1"/>
        <v>857252</v>
      </c>
      <c r="K11" s="18">
        <f>'[4]pro MF - instituc.'!F25</f>
        <v>157434</v>
      </c>
      <c r="L11" s="16">
        <f>'[4]pro MF - účelové'!I21</f>
        <v>699818</v>
      </c>
      <c r="M11" s="19">
        <f t="shared" si="2"/>
        <v>857252</v>
      </c>
    </row>
    <row r="12" spans="1:13" ht="15.75" x14ac:dyDescent="0.25">
      <c r="A12" s="14" t="s">
        <v>9</v>
      </c>
      <c r="B12" s="15">
        <v>6939161</v>
      </c>
      <c r="C12" s="16">
        <v>2840042</v>
      </c>
      <c r="D12" s="17">
        <v>9779203</v>
      </c>
      <c r="E12" s="18">
        <f>'[4]pro MF - instituc.'!D36</f>
        <v>6684672</v>
      </c>
      <c r="F12" s="16">
        <f>'[4]pro MF - účelové'!G40</f>
        <v>3849343</v>
      </c>
      <c r="G12" s="19">
        <f t="shared" si="0"/>
        <v>10534015</v>
      </c>
      <c r="H12" s="15">
        <f>'[4]pro MF - instituc.'!E36</f>
        <v>6255120</v>
      </c>
      <c r="I12" s="16">
        <f>'[4]pro MF - účelové'!H40</f>
        <v>4767429</v>
      </c>
      <c r="J12" s="20">
        <f t="shared" si="1"/>
        <v>11022549</v>
      </c>
      <c r="K12" s="18">
        <f>'[4]pro MF - instituc.'!F36</f>
        <v>5534195</v>
      </c>
      <c r="L12" s="16">
        <f>'[4]pro MF - účelové'!I40</f>
        <v>5488354</v>
      </c>
      <c r="M12" s="19">
        <f t="shared" si="2"/>
        <v>11022549</v>
      </c>
    </row>
    <row r="13" spans="1:13" ht="15.75" x14ac:dyDescent="0.25">
      <c r="A13" s="14" t="s">
        <v>10</v>
      </c>
      <c r="B13" s="15">
        <v>57088</v>
      </c>
      <c r="C13" s="16">
        <v>565145</v>
      </c>
      <c r="D13" s="17">
        <v>622233</v>
      </c>
      <c r="E13" s="18">
        <f>'[4]pro MF - instituc.'!D40</f>
        <v>59930</v>
      </c>
      <c r="F13" s="16">
        <f>'[4]pro MF - účelové'!G45</f>
        <v>570000</v>
      </c>
      <c r="G13" s="19">
        <f t="shared" si="0"/>
        <v>629930</v>
      </c>
      <c r="H13" s="15">
        <f>'[4]pro MF - instituc.'!E40</f>
        <v>59930</v>
      </c>
      <c r="I13" s="16">
        <f>'[4]pro MF - účelové'!H45</f>
        <v>300000</v>
      </c>
      <c r="J13" s="20">
        <f t="shared" si="1"/>
        <v>359930</v>
      </c>
      <c r="K13" s="18">
        <f>'[4]pro MF - instituc.'!F40</f>
        <v>62259</v>
      </c>
      <c r="L13" s="16">
        <f>'[4]pro MF - účelové'!I45</f>
        <v>297671</v>
      </c>
      <c r="M13" s="19">
        <f t="shared" si="2"/>
        <v>359930</v>
      </c>
    </row>
    <row r="14" spans="1:13" ht="15.75" x14ac:dyDescent="0.25">
      <c r="A14" s="14" t="s">
        <v>11</v>
      </c>
      <c r="B14" s="15">
        <v>402424</v>
      </c>
      <c r="C14" s="16">
        <v>818767</v>
      </c>
      <c r="D14" s="17">
        <v>1221191</v>
      </c>
      <c r="E14" s="18">
        <f>'[4]pro MF - instituc.'!D44</f>
        <v>427744</v>
      </c>
      <c r="F14" s="16">
        <f>'[4]pro MF - účelové'!G48</f>
        <v>900000</v>
      </c>
      <c r="G14" s="19">
        <f t="shared" si="0"/>
        <v>1327744</v>
      </c>
      <c r="H14" s="15">
        <f>'[4]pro MF - instituc.'!E44</f>
        <v>427744</v>
      </c>
      <c r="I14" s="16">
        <f>'[4]pro MF - účelové'!H48</f>
        <v>1050000</v>
      </c>
      <c r="J14" s="20">
        <f t="shared" si="1"/>
        <v>1477744</v>
      </c>
      <c r="K14" s="18">
        <f>'[4]pro MF - instituc.'!F44</f>
        <v>445976</v>
      </c>
      <c r="L14" s="16">
        <f>'[4]pro MF - účelové'!I48</f>
        <v>1031768</v>
      </c>
      <c r="M14" s="19">
        <f t="shared" si="2"/>
        <v>1477744</v>
      </c>
    </row>
    <row r="15" spans="1:13" ht="15.75" x14ac:dyDescent="0.25">
      <c r="A15" s="14" t="s">
        <v>12</v>
      </c>
      <c r="B15" s="15">
        <v>379823</v>
      </c>
      <c r="C15" s="16">
        <v>388649</v>
      </c>
      <c r="D15" s="17">
        <v>768472</v>
      </c>
      <c r="E15" s="18">
        <f>'[4]pro MF - instituc.'!D49</f>
        <v>395652</v>
      </c>
      <c r="F15" s="16">
        <f>'[4]pro MF - účelové'!G51</f>
        <v>378552</v>
      </c>
      <c r="G15" s="19">
        <f t="shared" si="0"/>
        <v>774204</v>
      </c>
      <c r="H15" s="15">
        <f>'[4]pro MF - instituc.'!E49</f>
        <v>395652</v>
      </c>
      <c r="I15" s="16">
        <f>'[4]pro MF - účelové'!H51</f>
        <v>424000</v>
      </c>
      <c r="J15" s="20">
        <f t="shared" si="1"/>
        <v>819652</v>
      </c>
      <c r="K15" s="18">
        <f>'[4]pro MF - instituc.'!F49</f>
        <v>375652</v>
      </c>
      <c r="L15" s="16">
        <f>'[4]pro MF - účelové'!I51</f>
        <v>444000</v>
      </c>
      <c r="M15" s="19">
        <f t="shared" si="2"/>
        <v>819652</v>
      </c>
    </row>
    <row r="16" spans="1:13" ht="15.75" x14ac:dyDescent="0.25">
      <c r="A16" s="14" t="s">
        <v>13</v>
      </c>
      <c r="B16" s="15">
        <v>34000</v>
      </c>
      <c r="C16" s="21">
        <v>0</v>
      </c>
      <c r="D16" s="17">
        <v>34000</v>
      </c>
      <c r="E16" s="18">
        <f>'[4]pro MF - instituc.'!D53</f>
        <v>33000</v>
      </c>
      <c r="F16" s="16">
        <f>'[4]pro MF - účelové'!G60</f>
        <v>0</v>
      </c>
      <c r="G16" s="19">
        <f t="shared" si="0"/>
        <v>33000</v>
      </c>
      <c r="H16" s="15">
        <f>'[4]pro MF - instituc.'!E53</f>
        <v>39701</v>
      </c>
      <c r="I16" s="16">
        <f>'[4]pro MF - účelové'!H60</f>
        <v>0</v>
      </c>
      <c r="J16" s="20">
        <f t="shared" si="1"/>
        <v>39701</v>
      </c>
      <c r="K16" s="18">
        <f>'[4]pro MF - instituc.'!F53</f>
        <v>39701</v>
      </c>
      <c r="L16" s="16">
        <f>'[4]pro MF - účelové'!I60</f>
        <v>0</v>
      </c>
      <c r="M16" s="19">
        <f t="shared" si="2"/>
        <v>39701</v>
      </c>
    </row>
    <row r="17" spans="1:14" ht="16.5" thickBot="1" x14ac:dyDescent="0.3">
      <c r="A17" s="22" t="s">
        <v>14</v>
      </c>
      <c r="B17" s="23">
        <v>99030</v>
      </c>
      <c r="C17" s="24">
        <v>2457457</v>
      </c>
      <c r="D17" s="25">
        <v>2556487</v>
      </c>
      <c r="E17" s="26">
        <f>'[4]pro MF - instituc.'!D55</f>
        <v>102001</v>
      </c>
      <c r="F17" s="24">
        <f>'[4]pro MF - účelové'!G59</f>
        <v>2864414</v>
      </c>
      <c r="G17" s="27">
        <f t="shared" si="0"/>
        <v>2966415</v>
      </c>
      <c r="H17" s="28">
        <f>'[4]pro MF - instituc.'!E55</f>
        <v>102001</v>
      </c>
      <c r="I17" s="24">
        <f>'[4]pro MF - účelové'!H59</f>
        <v>2774511</v>
      </c>
      <c r="J17" s="29">
        <f t="shared" si="1"/>
        <v>2876512</v>
      </c>
      <c r="K17" s="30">
        <f>'[4]pro MF - instituc.'!F55</f>
        <v>102001</v>
      </c>
      <c r="L17" s="31">
        <f>'[4]pro MF - účelové'!I59</f>
        <v>2774511</v>
      </c>
      <c r="M17" s="32">
        <f t="shared" si="2"/>
        <v>2876512</v>
      </c>
    </row>
    <row r="18" spans="1:14" ht="16.5" thickBot="1" x14ac:dyDescent="0.3">
      <c r="A18" s="33" t="s">
        <v>15</v>
      </c>
      <c r="B18" s="34">
        <v>13094586</v>
      </c>
      <c r="C18" s="35">
        <v>13023188</v>
      </c>
      <c r="D18" s="36">
        <v>26117774</v>
      </c>
      <c r="E18" s="34">
        <f>SUM(E7:E17)</f>
        <v>12940443</v>
      </c>
      <c r="F18" s="35">
        <f>SUM(F7:F17)</f>
        <v>13705585</v>
      </c>
      <c r="G18" s="37">
        <f>E18+F18</f>
        <v>26646028</v>
      </c>
      <c r="H18" s="38">
        <f>SUM(H7:H17)</f>
        <v>12624121</v>
      </c>
      <c r="I18" s="39">
        <f>SUM(I7:I17)</f>
        <v>14021907</v>
      </c>
      <c r="J18" s="40">
        <f>H18+I18</f>
        <v>26646028</v>
      </c>
      <c r="K18" s="41">
        <f>SUM(K7:K17)</f>
        <v>11553703</v>
      </c>
      <c r="L18" s="41">
        <f>SUM(L7:L17)</f>
        <v>15092325</v>
      </c>
      <c r="M18" s="42">
        <f>K18+L18</f>
        <v>26646028</v>
      </c>
    </row>
    <row r="19" spans="1:14" x14ac:dyDescent="0.25">
      <c r="A19" s="1"/>
      <c r="B19" s="1"/>
      <c r="C19" s="1"/>
      <c r="D19" s="1"/>
      <c r="E19" s="43"/>
      <c r="F19" s="43"/>
      <c r="G19" s="44">
        <f>G18-D18</f>
        <v>528254</v>
      </c>
      <c r="H19" s="44"/>
      <c r="I19" s="44"/>
      <c r="J19" s="44">
        <f>J18-D18</f>
        <v>528254</v>
      </c>
      <c r="K19" s="44"/>
      <c r="L19" s="44"/>
      <c r="M19" s="44">
        <f>M18-D18</f>
        <v>528254</v>
      </c>
    </row>
    <row r="20" spans="1:14" ht="15.75" thickBot="1" x14ac:dyDescent="0.3">
      <c r="A20" s="45"/>
      <c r="B20" s="46"/>
      <c r="C20" s="47"/>
      <c r="D20" s="48"/>
      <c r="E20" s="49"/>
      <c r="F20" s="50"/>
      <c r="G20" s="49"/>
      <c r="H20" s="49"/>
      <c r="I20" s="49"/>
      <c r="J20" s="49"/>
    </row>
    <row r="21" spans="1:14" ht="15.75" x14ac:dyDescent="0.25">
      <c r="A21" s="51" t="s">
        <v>16</v>
      </c>
      <c r="B21" s="52"/>
      <c r="C21" s="53"/>
      <c r="D21" s="53"/>
      <c r="E21" s="54"/>
      <c r="F21" s="54"/>
      <c r="G21" s="54"/>
      <c r="H21" s="54"/>
      <c r="I21" s="55"/>
      <c r="J21" s="56"/>
    </row>
    <row r="22" spans="1:14" x14ac:dyDescent="0.25">
      <c r="A22" s="57" t="s">
        <v>17</v>
      </c>
      <c r="B22" s="58"/>
      <c r="C22" s="58" t="s">
        <v>18</v>
      </c>
      <c r="D22" s="58"/>
      <c r="E22" s="59"/>
      <c r="F22" s="59"/>
      <c r="G22" s="60"/>
      <c r="H22" s="59"/>
      <c r="I22" s="61"/>
      <c r="J22" s="56"/>
      <c r="K22" s="62"/>
      <c r="L22" s="62"/>
      <c r="M22" s="56"/>
      <c r="N22" s="56"/>
    </row>
    <row r="23" spans="1:14" x14ac:dyDescent="0.25">
      <c r="A23" s="57" t="s">
        <v>19</v>
      </c>
      <c r="B23" s="58"/>
      <c r="C23" s="58" t="s">
        <v>20</v>
      </c>
      <c r="D23" s="58"/>
      <c r="E23" s="59"/>
      <c r="F23" s="59"/>
      <c r="G23" s="60"/>
      <c r="H23" s="59"/>
      <c r="I23" s="61"/>
      <c r="J23" s="56"/>
      <c r="K23" s="62"/>
      <c r="L23" s="62"/>
      <c r="M23" s="56"/>
      <c r="N23" s="56"/>
    </row>
    <row r="24" spans="1:14" ht="15.75" thickBot="1" x14ac:dyDescent="0.3">
      <c r="A24" s="63" t="s">
        <v>21</v>
      </c>
      <c r="B24" s="64"/>
      <c r="C24" s="64" t="s">
        <v>22</v>
      </c>
      <c r="D24" s="64"/>
      <c r="E24" s="65"/>
      <c r="F24" s="65"/>
      <c r="G24" s="66"/>
      <c r="H24" s="65"/>
      <c r="I24" s="67"/>
      <c r="J24" s="56"/>
      <c r="K24" s="62"/>
      <c r="L24" s="62"/>
      <c r="M24" s="56" t="s">
        <v>23</v>
      </c>
      <c r="N24" s="56"/>
    </row>
    <row r="25" spans="1:14" ht="15.75" thickBot="1" x14ac:dyDescent="0.3">
      <c r="A25" s="68"/>
      <c r="B25" s="68"/>
      <c r="C25" s="68"/>
      <c r="D25" s="68"/>
      <c r="E25" s="62"/>
      <c r="F25" s="62"/>
      <c r="G25" s="56"/>
      <c r="H25" s="62"/>
      <c r="I25" s="62"/>
      <c r="J25" s="56"/>
      <c r="K25" s="62"/>
      <c r="L25" s="62"/>
      <c r="M25" s="56"/>
      <c r="N25" s="56"/>
    </row>
    <row r="26" spans="1:14" ht="16.5" thickBot="1" x14ac:dyDescent="0.3">
      <c r="A26" s="51" t="s">
        <v>24</v>
      </c>
      <c r="B26" s="52"/>
      <c r="C26" s="53"/>
      <c r="D26" s="53"/>
      <c r="E26" s="54"/>
      <c r="F26" s="54"/>
      <c r="G26" s="54"/>
      <c r="H26" s="54"/>
      <c r="I26" s="55"/>
      <c r="J26" s="56"/>
      <c r="K26" s="56"/>
      <c r="L26" s="56"/>
      <c r="M26" s="56"/>
    </row>
    <row r="27" spans="1:14" ht="19.5" customHeight="1" x14ac:dyDescent="0.25">
      <c r="A27" s="51" t="s">
        <v>26</v>
      </c>
      <c r="B27" s="52"/>
      <c r="C27" s="52"/>
      <c r="D27" s="54"/>
      <c r="E27" s="54"/>
      <c r="F27" s="59"/>
      <c r="G27" s="69"/>
      <c r="H27" s="59"/>
      <c r="I27" s="61"/>
      <c r="J27" s="70"/>
      <c r="K27" s="71"/>
    </row>
    <row r="28" spans="1:14" ht="15.75" thickBot="1" x14ac:dyDescent="0.3">
      <c r="A28" s="73" t="s">
        <v>27</v>
      </c>
      <c r="B28" s="72"/>
      <c r="C28" s="72"/>
      <c r="D28" s="72"/>
      <c r="E28" s="74"/>
      <c r="F28" s="74"/>
      <c r="G28" s="72"/>
      <c r="H28" s="74"/>
      <c r="I28" s="67"/>
    </row>
    <row r="30" spans="1:14" x14ac:dyDescent="0.25">
      <c r="A30" t="s">
        <v>25</v>
      </c>
    </row>
    <row r="32" spans="1:14" x14ac:dyDescent="0.25">
      <c r="G32" s="56"/>
    </row>
    <row r="33" spans="7:7" x14ac:dyDescent="0.25">
      <c r="G33" s="75"/>
    </row>
  </sheetData>
  <mergeCells count="6">
    <mergeCell ref="A3:M3"/>
    <mergeCell ref="A5:A6"/>
    <mergeCell ref="B5:D5"/>
    <mergeCell ref="E5:G5"/>
    <mergeCell ref="H5:J5"/>
    <mergeCell ref="K5:M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landscape" r:id="rId1"/>
  <headerFooter>
    <oddFooter>&amp;Ckorbelo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 MF - celkové výdaje</vt:lpstr>
      <vt:lpstr>'pro MF - celkové výdaje'!Oblast_tisku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Jaroš Pavel</cp:lastModifiedBy>
  <cp:lastPrinted>2013-11-14T13:27:59Z</cp:lastPrinted>
  <dcterms:created xsi:type="dcterms:W3CDTF">2013-11-06T11:34:12Z</dcterms:created>
  <dcterms:modified xsi:type="dcterms:W3CDTF">2013-11-14T13:28:26Z</dcterms:modified>
</cp:coreProperties>
</file>