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75"/>
  </bookViews>
  <sheets>
    <sheet name="sumář" sheetId="14" r:id="rId1"/>
    <sheet name="MZV" sheetId="8" r:id="rId2"/>
    <sheet name="MO" sheetId="3" r:id="rId3"/>
    <sheet name="MPSV" sheetId="4" r:id="rId4"/>
    <sheet name="MV" sheetId="11" r:id="rId5"/>
    <sheet name="MŽP" sheetId="7" r:id="rId6"/>
    <sheet name="MPO" sheetId="13" r:id="rId7"/>
    <sheet name="MD" sheetId="12" r:id="rId8"/>
    <sheet name="MZe" sheetId="6" r:id="rId9"/>
    <sheet name="MSMT" sheetId="10" r:id="rId10"/>
    <sheet name="MK" sheetId="2" r:id="rId11"/>
    <sheet name="MZd" sheetId="5" r:id="rId12"/>
    <sheet name="AV" sheetId="1" r:id="rId13"/>
  </sheets>
  <definedNames>
    <definedName name="_xlnm._FilterDatabase" localSheetId="6" hidden="1">MPO!$B$4:$C$17</definedName>
    <definedName name="_xlnm._FilterDatabase" localSheetId="9" hidden="1">MSMT!$B$6:$C$34</definedName>
    <definedName name="_xlnm._FilterDatabase" localSheetId="4" hidden="1">MV!$B$4:$C$12</definedName>
    <definedName name="_xlnm.Print_Area" localSheetId="12">AV!$A$1:$C$64</definedName>
    <definedName name="_xlnm.Print_Area" localSheetId="7">MD!$A$1:$C$11</definedName>
    <definedName name="_xlnm.Print_Area" localSheetId="10">MK!$A$1:$C$28</definedName>
    <definedName name="_xlnm.Print_Area" localSheetId="2">MO!$A$1:$C$16</definedName>
    <definedName name="_xlnm.Print_Area" localSheetId="6">MPO!$A$1:$C$23</definedName>
    <definedName name="_xlnm.Print_Area" localSheetId="3">MPSV!$A$1:$D$12</definedName>
    <definedName name="_xlnm.Print_Area" localSheetId="9">MSMT!$A$1:$C$46</definedName>
    <definedName name="_xlnm.Print_Area" localSheetId="4">MV!$A$1:$C$18</definedName>
    <definedName name="_xlnm.Print_Area" localSheetId="11">MZd!$A$1:$D$29</definedName>
    <definedName name="_xlnm.Print_Area" localSheetId="8">MZe!$A$1:$C$30</definedName>
    <definedName name="_xlnm.Print_Area" localSheetId="1">MZV!$A$1:$C$11</definedName>
    <definedName name="_xlnm.Print_Area" localSheetId="5">MŽP!$A$1:$C$15</definedName>
    <definedName name="_xlnm.Print_Area" localSheetId="0">sumář!$A$1:$F$19</definedName>
  </definedNames>
  <calcPr calcId="145621"/>
</workbook>
</file>

<file path=xl/calcChain.xml><?xml version="1.0" encoding="utf-8"?>
<calcChain xmlns="http://schemas.openxmlformats.org/spreadsheetml/2006/main">
  <c r="D29" i="5" l="1"/>
  <c r="D13" i="14" l="1"/>
  <c r="D8" i="14"/>
  <c r="D10" i="14"/>
  <c r="C18" i="13"/>
  <c r="D24" i="5"/>
  <c r="C24" i="5"/>
  <c r="C41" i="10" l="1"/>
  <c r="F8" i="14" l="1"/>
  <c r="F9" i="14"/>
  <c r="F10" i="14"/>
  <c r="F11" i="14"/>
  <c r="F12" i="14"/>
  <c r="F13" i="14"/>
  <c r="F14" i="14"/>
  <c r="D11" i="14" l="1"/>
  <c r="D16" i="14" l="1"/>
  <c r="F16" i="14" s="1"/>
  <c r="D15" i="14"/>
  <c r="F15" i="14" s="1"/>
  <c r="D12" i="14"/>
  <c r="D9" i="14"/>
  <c r="D7" i="14"/>
  <c r="F7" i="14" s="1"/>
  <c r="D6" i="14"/>
  <c r="F6" i="14" s="1"/>
  <c r="D5" i="14"/>
  <c r="F5" i="14" s="1"/>
  <c r="C16" i="14"/>
  <c r="C13" i="14"/>
  <c r="C12" i="14"/>
  <c r="C10" i="14"/>
  <c r="C8" i="14"/>
  <c r="D14" i="14" l="1"/>
</calcChain>
</file>

<file path=xl/sharedStrings.xml><?xml version="1.0" encoding="utf-8"?>
<sst xmlns="http://schemas.openxmlformats.org/spreadsheetml/2006/main" count="363" uniqueCount="242">
  <si>
    <t>Rozvoj výzkumných organizací</t>
  </si>
  <si>
    <t>Rozvoj výzkumných organizací na rok 2019</t>
  </si>
  <si>
    <t>Archeologický ústav AV ČR, Brno, v. v. i.</t>
  </si>
  <si>
    <t>Archeologický ústav AV ČR, Praha, v. v. i.</t>
  </si>
  <si>
    <t>Astronomický ústav AV ČR, v. v. i.</t>
  </si>
  <si>
    <t>Biofyzikální ústav AV ČR, v. v. i.</t>
  </si>
  <si>
    <t>Biologické centrum AV ČR, v. v. i.</t>
  </si>
  <si>
    <t>Biotechnologický ústav AV ČR, v. v. i.</t>
  </si>
  <si>
    <t>Botanický ústav AV ČR, v. v. i.</t>
  </si>
  <si>
    <t>Etnologický ústav AV ČR, v. v. i.</t>
  </si>
  <si>
    <t>Filosofický ústav AV ČR, v. v. i.</t>
  </si>
  <si>
    <t>Fyzikální ústav AV ČR, v. v. i.</t>
  </si>
  <si>
    <t>Fyziologický ústav AV ČR, v. v. i.</t>
  </si>
  <si>
    <t>Geofyzikální ústav AV ČR, v. v. i.</t>
  </si>
  <si>
    <t>Geologický ústav AV ČR, v. v. i.</t>
  </si>
  <si>
    <t>Historický ústav AV ČR, v. v. i.</t>
  </si>
  <si>
    <t>Knihovna AV ČR, v. v. i.</t>
  </si>
  <si>
    <t>Masarykův ústav a Archiv AV ČR, v. v. i.</t>
  </si>
  <si>
    <t>Matematický ústav AV ČR, v. v. i.</t>
  </si>
  <si>
    <t>Mikrobiologický ústav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</si>
  <si>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</si>
  <si>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</si>
  <si>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</si>
  <si>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</si>
  <si>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</si>
  <si>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 v. i.</t>
  </si>
  <si>
    <t>Ústav analytické chemie AV ČR, v. v. i.</t>
  </si>
  <si>
    <t>Ústav anorganické chemie AV ČR, v. v. i.</t>
  </si>
  <si>
    <t>Ústav biologie obratlovců AV ČR, v. v. i.</t>
  </si>
  <si>
    <t>Ústav dějin umění AV ČR, v. v. i.</t>
  </si>
  <si>
    <t>Ústav experimentální botaniky AV ČR, v. v. i.</t>
  </si>
  <si>
    <t>Ústav experimentální medicíny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</si>
  <si>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</si>
  <si>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</si>
  <si>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</si>
  <si>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</si>
  <si>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</si>
  <si>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</si>
  <si>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Ústav chemických procesů AV ČR, v. v. i.</t>
  </si>
  <si>
    <t>Ústav informatiky AV ČR, v. v. i.</t>
  </si>
  <si>
    <t>Ústav jaderné fyziky AV ČR, v. v. i.</t>
  </si>
  <si>
    <t>Ústav makromolekulární chemie AV ČR, v. v. 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</si>
  <si>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</si>
  <si>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</si>
  <si>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</si>
  <si>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</si>
  <si>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</si>
  <si>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soudobé dějiny AV ČR, v. v. i.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</si>
  <si>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</si>
  <si>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</si>
  <si>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</si>
  <si>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</si>
  <si>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</si>
  <si>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</si>
  <si>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výzkumu globální změny AV ČR, v. v. i.</t>
  </si>
  <si>
    <t>Ústav živočišné fyziologie a genetiky AV ČR, v. v. i.</t>
  </si>
  <si>
    <t>Celkový součet</t>
  </si>
  <si>
    <t>AV ČR</t>
  </si>
  <si>
    <t>Fixace dle roku 2018</t>
  </si>
  <si>
    <t>tis. Kč</t>
  </si>
  <si>
    <t>Zdroj: IS VaVaI - přidělená podpora na rok 2018</t>
  </si>
  <si>
    <r>
      <rPr>
        <b/>
        <sz val="11"/>
        <color indexed="10"/>
        <rFont val="Calibri"/>
        <family val="2"/>
        <charset val="238"/>
      </rPr>
      <t>INSTITUCIONÁLNÍ VÝDAJE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</si>
  <si>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t>Husitské muzeum v Táboře</t>
  </si>
  <si>
    <t>Institut umění - Divadelní ústav</t>
  </si>
  <si>
    <t>Moravská galerie v Brně</t>
  </si>
  <si>
    <t>Moravská zemská knihovna v Brně</t>
  </si>
  <si>
    <t>Moravské zemské muzeum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</si>
  <si>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</si>
  <si>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</si>
  <si>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</si>
  <si>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</si>
  <si>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muzeum</t>
  </si>
  <si>
    <t>Národní památkový ústav</t>
  </si>
  <si>
    <t>Národní technické museum</t>
  </si>
  <si>
    <t>Národní ústav lidové kultury</t>
  </si>
  <si>
    <t>Památník národního písemnictví</t>
  </si>
  <si>
    <t>Slezské zemské muzeum</t>
  </si>
  <si>
    <t>Technické muzeum v Brně</t>
  </si>
  <si>
    <t>Uměleckoprůmyslové museum v Praze</t>
  </si>
  <si>
    <t>Valašské muzeum v přírodě v Rožnově pod Radhoštěm</t>
  </si>
  <si>
    <t>CELKEM MK</t>
  </si>
  <si>
    <t>MK ČR</t>
  </si>
  <si>
    <t>Zdroj: podklady MK</t>
  </si>
  <si>
    <t>CASRI - vědecké a servisní pracoviště tělesné výchovy</t>
  </si>
  <si>
    <t>Ministerstvo obrany / Univerzita obrany</t>
  </si>
  <si>
    <t>Ministerstvo obrany / Vojenský veterinární ústav Hlučín</t>
  </si>
  <si>
    <t>Ministerstvo obrany / Vojenský zdravotní ústav Praha</t>
  </si>
  <si>
    <t>Ústřední vojenská nemocnice - Vojenská fakultní nemocnice Praha</t>
  </si>
  <si>
    <t>Vojenský výzkumný ústav, s.p.</t>
  </si>
  <si>
    <t>MO</t>
  </si>
  <si>
    <t>Zdroj: IS VaVaI</t>
  </si>
  <si>
    <t>Výzkumný ústav bezpečnosti práce, v.v.i.</t>
  </si>
  <si>
    <t>Výzkumný ústav práce a sociálních věcí, v.v.i.</t>
  </si>
  <si>
    <t>Endokrinologický ústav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</si>
  <si>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</si>
  <si>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</si>
  <si>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</si>
  <si>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</si>
  <si>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</si>
  <si>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v Motole</t>
  </si>
  <si>
    <t>Institut klinické a experimentální medicíny</t>
  </si>
  <si>
    <t>Masarykův onkologický ústav</t>
  </si>
  <si>
    <t>Národní ústav duševního zdraví</t>
  </si>
  <si>
    <t>Nemocnice Na Bulovce</t>
  </si>
  <si>
    <t>Nemocnice Na Homolce</t>
  </si>
  <si>
    <t>Revmatologický ústav</t>
  </si>
  <si>
    <t>Thomayerova nemocnice</t>
  </si>
  <si>
    <t>Všeobecná fakultní nemocnice v Praze</t>
  </si>
  <si>
    <t>Zdorj: IS VaVaI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</si>
  <si>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</si>
  <si>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</si>
  <si>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</si>
  <si>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</si>
  <si>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</si>
  <si>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</si>
  <si>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</si>
  <si>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</si>
  <si>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</si>
  <si>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</si>
  <si>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</si>
  <si>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</si>
  <si>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</si>
  <si>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</si>
  <si>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</si>
  <si>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rostlinné výroby, v.v.i.</t>
  </si>
  <si>
    <t>Výzkumný ústav veterinárního lékařství, v.v.i.</t>
  </si>
  <si>
    <t>Výzkumný ústav zemědělské techniky, v.v.i.</t>
  </si>
  <si>
    <t>Výzkumný ústav živočišné výroby, v.v.i.</t>
  </si>
  <si>
    <t>Zemědělský výzkum, spol. s r.o.</t>
  </si>
  <si>
    <t>CENIA, česká informační agentura životního prostředí</t>
  </si>
  <si>
    <t>Česká geologická služba</t>
  </si>
  <si>
    <t>Český hydrometeorologický ústav</t>
  </si>
  <si>
    <t>Výzkumný ústav Silva Taroucy pro krajinu a okrasné zahradnictví, v.v.i.</t>
  </si>
  <si>
    <t>Výzkumný ústav vodohospodářský T. G. Masaryka veřejná výzkumná instituce</t>
  </si>
  <si>
    <t>Zdroj: Is VaVaI</t>
  </si>
  <si>
    <t>Ústav mezinárodních vztahů, v.v.i.</t>
  </si>
  <si>
    <t>2019
dle UV č. 674</t>
  </si>
  <si>
    <t>VS</t>
  </si>
  <si>
    <t>Akademie múzických umění v Praze</t>
  </si>
  <si>
    <t>Akademie výtvarných umění v Praze</t>
  </si>
  <si>
    <t>Česká zemědělská univerzita v Praze</t>
  </si>
  <si>
    <t>České vysoké učení technické v Praze</t>
  </si>
  <si>
    <t>Janáčkova akademie múzických umění v Brně</t>
  </si>
  <si>
    <t>Jihočeská univerzita v Českých Budějovicích</t>
  </si>
  <si>
    <t>Masarykova univerzita</t>
  </si>
  <si>
    <t>Mendelova univerzita v Brně</t>
  </si>
  <si>
    <t>Metropolitní univerzita Praha, o.p.s.</t>
  </si>
  <si>
    <t>Ostravská univerzita v Ostravě</t>
  </si>
  <si>
    <t>Slezská univerzita v Opavě</t>
  </si>
  <si>
    <t>Technická univerzita v Liberci</t>
  </si>
  <si>
    <t>Univerzita Hradec Králové</t>
  </si>
  <si>
    <t>Univerzita Jana Amose Komenského Praha s.r.o.</t>
  </si>
  <si>
    <t>Univerzita Jana Evangelisty Purkyně v Ústí nad Labem</t>
  </si>
  <si>
    <t>Univerzita Karlova v Praze</t>
  </si>
  <si>
    <t>Univerzita Palackého v Olomouci</t>
  </si>
  <si>
    <t>Univerzita Pardubice</t>
  </si>
  <si>
    <t>Univerzita Tomáše Bati ve Zlíně</t>
  </si>
  <si>
    <t>Veterinární a farmaceutická univerzita Brno</t>
  </si>
  <si>
    <t>Vysoká škola báňská - Technická univerzita Ostrava</t>
  </si>
  <si>
    <t>Vysoká škola ekonomická v Praze</t>
  </si>
  <si>
    <t>Vysoká škola finanční a správní</t>
  </si>
  <si>
    <t>Vysoká škola chemicko-technologická v Praze</t>
  </si>
  <si>
    <t>Vysoká škola polytechnická Jihlava</t>
  </si>
  <si>
    <t>Vysoká škola technická a ekonomická v Českých Budějovicích</t>
  </si>
  <si>
    <t>Vysoká škola umělecko-průmyslová v Praze</t>
  </si>
  <si>
    <t>Vysoké učení technické v Brně</t>
  </si>
  <si>
    <t>Západočeská univerzita v Plzni</t>
  </si>
  <si>
    <t>Ostatní</t>
  </si>
  <si>
    <t>Technologické centrum Akademie věd České republiky</t>
  </si>
  <si>
    <t>Centrum pro studium vysokého školství, v.v.i.</t>
  </si>
  <si>
    <t>CESNET - zájmové sdružení právnických osob</t>
  </si>
  <si>
    <t>ENKI, o.p.s.</t>
  </si>
  <si>
    <t>Výzkumný ústav geodetický, topografický a kartografický, v. v. i.</t>
  </si>
  <si>
    <t>Národní archiv</t>
  </si>
  <si>
    <t>Zdroj: data za rok 2018 nebyla zaslána</t>
  </si>
  <si>
    <t>Centrum dopravního výzkumu, v.v.i.</t>
  </si>
  <si>
    <t>Výzkumný a zkušební letecký ústav, a.s.</t>
  </si>
  <si>
    <t>VÚTS, a.s.</t>
  </si>
  <si>
    <t>Centrum výzkumu Řež s.r.o.</t>
  </si>
  <si>
    <t>Unipetrol výzkumně vzdělávací centrum, a.s.</t>
  </si>
  <si>
    <t>Český metrologický institut</t>
  </si>
  <si>
    <t>COMTES FHT a.s.</t>
  </si>
  <si>
    <t>Výzkumný a zkušební ústav Plzeň s.r.o.</t>
  </si>
  <si>
    <t>SVÚM a.s.</t>
  </si>
  <si>
    <t>MemBrain s.r.o.</t>
  </si>
  <si>
    <t>MATERIÁLOVÝ A METALURGICKÝ VÝZKUM s.r.o.</t>
  </si>
  <si>
    <t>SVÚOM s.r.o.</t>
  </si>
  <si>
    <t>Centrum organické chemie s.r.o.</t>
  </si>
  <si>
    <t>Rozp. kapit.</t>
  </si>
  <si>
    <t>MZV</t>
  </si>
  <si>
    <t>MŽP</t>
  </si>
  <si>
    <t>Rozvoj výzkumných organizací (vč. převodu NPU I, NPU II)</t>
  </si>
  <si>
    <t>MD</t>
  </si>
  <si>
    <t>MZe</t>
  </si>
  <si>
    <t>(v tis. Kč) - bez výdajů krytých příjmy z programů EU a finančních mechanismů</t>
  </si>
  <si>
    <r>
      <t>2018</t>
    </r>
    <r>
      <rPr>
        <sz val="11"/>
        <color indexed="8"/>
        <rFont val="Calibri"/>
        <family val="2"/>
        <charset val="238"/>
      </rPr>
      <t xml:space="preserve"> dle zákona
 č. 474/2017 o SR</t>
    </r>
  </si>
  <si>
    <t>Sumář Výdaje na RVO státního rozpočtu ČR na výzkum, experimentální vývoj a inovace na rok 2019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</si>
  <si>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</si>
  <si>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</si>
  <si>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</si>
  <si>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</si>
  <si>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</si>
  <si>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</si>
  <si>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</si>
  <si>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</si>
  <si>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</si>
  <si>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</si>
  <si>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</si>
  <si>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ČR</t>
  </si>
  <si>
    <t>MV*</t>
  </si>
  <si>
    <t>PČR - Kriminalistický ústav</t>
  </si>
  <si>
    <t>Institut ochrany obyvatelstva lázně Bohdaneč</t>
  </si>
  <si>
    <t>Technický ústav PO Praha</t>
  </si>
  <si>
    <t>Policejní akademie v Praze</t>
  </si>
  <si>
    <t>Státní ústav jaderné, chemické a biologické ochrany</t>
  </si>
  <si>
    <t>Státní ústav radiační ochrany</t>
  </si>
  <si>
    <t>Institut pro kriminologii a sociální prevenci (MS)</t>
  </si>
  <si>
    <t>Fixace dle roku 2019</t>
  </si>
  <si>
    <t>* byl použit návrh poskytovatele na rok 2019</t>
  </si>
  <si>
    <t>MŠMT</t>
  </si>
  <si>
    <t>přehled dle jednotlivých výzkumných organizací</t>
  </si>
  <si>
    <t>Zdroj: MŠMT</t>
  </si>
  <si>
    <t>Zdroj: byl použit návrh poskytovatele na rok 2019</t>
  </si>
  <si>
    <t>rozdíl 
2019 - fixace</t>
  </si>
  <si>
    <t>MPO</t>
  </si>
  <si>
    <t>Zdroj: MPO</t>
  </si>
  <si>
    <t>MPSV**</t>
  </si>
  <si>
    <t>MZd**</t>
  </si>
  <si>
    <t>** v roce 2019 byl použit aktuální návrh rozpočtu na rok 2019</t>
  </si>
  <si>
    <t>2019
aktuální návrh</t>
  </si>
  <si>
    <t>Vypočtené RVO dle poskytovatele na rok 2019</t>
  </si>
  <si>
    <t xml:space="preserve">Fakultní nemocnice Plzeň </t>
  </si>
  <si>
    <t>Fakultní nemocnice u sv.Anny v Brně</t>
  </si>
  <si>
    <t>Státní zdravotní ústav, příspěvková organizace</t>
  </si>
  <si>
    <t>Ústav hematologie a krevní transfuze</t>
  </si>
  <si>
    <t>Výzkumný ústav stavebních hmot, a.s.</t>
  </si>
  <si>
    <t>Zdroj: MZd</t>
  </si>
  <si>
    <r>
      <t xml:space="preserve">2019
</t>
    </r>
    <r>
      <rPr>
        <sz val="11"/>
        <color theme="1"/>
        <rFont val="Calibri"/>
        <family val="2"/>
        <charset val="238"/>
        <scheme val="minor"/>
      </rPr>
      <t>dle UV č. 674/2017</t>
    </r>
  </si>
  <si>
    <r>
      <t>2019</t>
    </r>
    <r>
      <rPr>
        <sz val="11"/>
        <color theme="1"/>
        <rFont val="Calibri"/>
        <family val="2"/>
        <charset val="238"/>
        <scheme val="minor"/>
      </rPr>
      <t xml:space="preserve">
dle UV č. 674/2017</t>
    </r>
  </si>
  <si>
    <t>III. F</t>
  </si>
  <si>
    <r>
      <t xml:space="preserve">2019
</t>
    </r>
    <r>
      <rPr>
        <sz val="11"/>
        <color indexed="8"/>
        <rFont val="Calibri"/>
        <family val="2"/>
        <charset val="238"/>
      </rPr>
      <t>dle UV                      č. 674/2017</t>
    </r>
  </si>
  <si>
    <r>
      <t xml:space="preserve">RVO </t>
    </r>
    <r>
      <rPr>
        <sz val="11"/>
        <color theme="1"/>
        <rFont val="Calibri"/>
        <family val="2"/>
        <charset val="238"/>
        <scheme val="minor"/>
      </rPr>
      <t>dle IS VaVaI // Zaslaných 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</si>
</sst>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/>
    <xf numFmtId="0" fontId="5" fillId="2" borderId="1" xfId="2" applyFont="1" applyFill="1" applyBorder="1" applyAlignment="1">
      <alignment horizontal="center" vertical="center" wrapText="1"/>
    </xf>
    <xf numFmtId="0" fontId="6" fillId="0" borderId="4" xfId="2" applyFont="1" applyFill="1" applyBorder="1"/>
    <xf numFmtId="0" fontId="0" fillId="0" borderId="0" xfId="0" applyAlignment="1">
      <alignment horizontal="center"/>
    </xf>
    <xf numFmtId="0" fontId="2" fillId="4" borderId="2" xfId="1" applyFont="1" applyFill="1" applyBorder="1" applyAlignment="1">
      <alignment horizontal="center" vertical="center" wrapText="1"/>
    </xf>
    <xf numFmtId="0" fontId="6" fillId="0" borderId="0" xfId="2" applyFont="1" applyFill="1" applyBorder="1"/>
    <xf numFmtId="0" fontId="3" fillId="0" borderId="0" xfId="0" applyFont="1"/>
    <xf numFmtId="0" fontId="12" fillId="0" borderId="0" xfId="0" applyFon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4" fillId="0" borderId="0" xfId="2"/>
    <xf numFmtId="0" fontId="0" fillId="0" borderId="0" xfId="1" applyFont="1" applyAlignment="1">
      <alignment horizontal="right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 wrapText="1"/>
    </xf>
    <xf numFmtId="0" fontId="1" fillId="0" borderId="0" xfId="1" applyAlignment="1">
      <alignment horizontal="right"/>
    </xf>
    <xf numFmtId="0" fontId="5" fillId="2" borderId="9" xfId="2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11" fillId="0" borderId="12" xfId="2" applyFont="1" applyFill="1" applyBorder="1" applyAlignment="1"/>
    <xf numFmtId="0" fontId="11" fillId="0" borderId="7" xfId="2" applyFont="1" applyFill="1" applyBorder="1"/>
    <xf numFmtId="0" fontId="6" fillId="0" borderId="11" xfId="2" applyFont="1" applyFill="1" applyBorder="1" applyAlignment="1">
      <alignment vertical="center" wrapText="1"/>
    </xf>
    <xf numFmtId="0" fontId="0" fillId="0" borderId="0" xfId="0" applyFill="1"/>
    <xf numFmtId="0" fontId="11" fillId="0" borderId="12" xfId="2" applyFont="1" applyFill="1" applyBorder="1"/>
    <xf numFmtId="0" fontId="6" fillId="0" borderId="4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/>
    </xf>
    <xf numFmtId="0" fontId="11" fillId="0" borderId="8" xfId="2" applyFont="1" applyFill="1" applyBorder="1" applyAlignment="1">
      <alignment horizontal="left"/>
    </xf>
    <xf numFmtId="0" fontId="6" fillId="0" borderId="10" xfId="2" applyFont="1" applyFill="1" applyBorder="1"/>
    <xf numFmtId="164" fontId="1" fillId="0" borderId="14" xfId="1" applyNumberFormat="1" applyFont="1" applyFill="1" applyBorder="1"/>
    <xf numFmtId="164" fontId="1" fillId="0" borderId="3" xfId="1" applyNumberFormat="1" applyFill="1" applyBorder="1"/>
    <xf numFmtId="164" fontId="1" fillId="0" borderId="3" xfId="1" applyNumberFormat="1" applyFont="1" applyFill="1" applyBorder="1"/>
    <xf numFmtId="164" fontId="1" fillId="0" borderId="6" xfId="1" applyNumberFormat="1" applyFill="1" applyBorder="1"/>
    <xf numFmtId="3" fontId="1" fillId="0" borderId="15" xfId="1" applyNumberFormat="1" applyFont="1" applyFill="1" applyBorder="1"/>
    <xf numFmtId="3" fontId="1" fillId="0" borderId="13" xfId="1" applyNumberFormat="1" applyFill="1" applyBorder="1"/>
    <xf numFmtId="3" fontId="1" fillId="0" borderId="13" xfId="1" applyNumberFormat="1" applyFont="1" applyFill="1" applyBorder="1"/>
    <xf numFmtId="3" fontId="1" fillId="0" borderId="16" xfId="1" applyNumberFormat="1" applyFill="1" applyBorder="1"/>
    <xf numFmtId="3" fontId="11" fillId="0" borderId="15" xfId="2" applyNumberFormat="1" applyFont="1" applyFill="1" applyBorder="1" applyAlignment="1">
      <alignment wrapText="1"/>
    </xf>
    <xf numFmtId="3" fontId="11" fillId="0" borderId="13" xfId="2" applyNumberFormat="1" applyFont="1" applyFill="1" applyBorder="1" applyAlignment="1">
      <alignment wrapText="1"/>
    </xf>
    <xf numFmtId="3" fontId="0" fillId="0" borderId="0" xfId="0" applyNumberFormat="1"/>
    <xf numFmtId="0" fontId="9" fillId="2" borderId="7" xfId="2" applyFont="1" applyFill="1" applyBorder="1" applyAlignment="1">
      <alignment horizontal="center" vertical="center" wrapText="1"/>
    </xf>
    <xf numFmtId="0" fontId="2" fillId="4" borderId="18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6" fillId="0" borderId="8" xfId="2" applyFont="1" applyFill="1" applyBorder="1"/>
    <xf numFmtId="3" fontId="2" fillId="4" borderId="19" xfId="1" applyNumberFormat="1" applyFont="1" applyFill="1" applyBorder="1" applyAlignment="1">
      <alignment horizontal="right" vertical="center" wrapText="1"/>
    </xf>
    <xf numFmtId="3" fontId="2" fillId="4" borderId="20" xfId="1" applyNumberFormat="1" applyFont="1" applyFill="1" applyBorder="1" applyAlignment="1">
      <alignment horizontal="right" vertical="center" wrapText="1"/>
    </xf>
    <xf numFmtId="3" fontId="1" fillId="3" borderId="17" xfId="1" applyNumberFormat="1" applyFill="1" applyBorder="1"/>
    <xf numFmtId="0" fontId="5" fillId="2" borderId="7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6" fillId="0" borderId="12" xfId="2" applyFont="1" applyFill="1" applyBorder="1"/>
    <xf numFmtId="3" fontId="1" fillId="3" borderId="21" xfId="1" applyNumberFormat="1" applyFill="1" applyBorder="1"/>
    <xf numFmtId="0" fontId="7" fillId="0" borderId="8" xfId="2" applyFont="1" applyFill="1" applyBorder="1"/>
    <xf numFmtId="3" fontId="2" fillId="3" borderId="20" xfId="1" applyNumberFormat="1" applyFont="1" applyFill="1" applyBorder="1"/>
    <xf numFmtId="0" fontId="5" fillId="2" borderId="18" xfId="2" applyFont="1" applyFill="1" applyBorder="1" applyAlignment="1">
      <alignment horizontal="center" vertical="center" wrapText="1"/>
    </xf>
    <xf numFmtId="3" fontId="2" fillId="3" borderId="19" xfId="1" applyNumberFormat="1" applyFont="1" applyFill="1" applyBorder="1"/>
    <xf numFmtId="0" fontId="6" fillId="0" borderId="12" xfId="2" applyFont="1" applyFill="1" applyBorder="1" applyAlignment="1">
      <alignment horizontal="left" indent="1"/>
    </xf>
    <xf numFmtId="0" fontId="6" fillId="0" borderId="12" xfId="2" applyFont="1" applyFill="1" applyBorder="1" applyAlignment="1">
      <alignment horizontal="left" indent="2"/>
    </xf>
    <xf numFmtId="0" fontId="13" fillId="0" borderId="0" xfId="1" applyFont="1" applyAlignment="1">
      <alignment horizontal="left"/>
    </xf>
    <xf numFmtId="0" fontId="3" fillId="0" borderId="0" xfId="1" applyFont="1" applyAlignment="1">
      <alignment horizontal="left" wrapText="1" inden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A2" sqref="A2"/>
    </sheetView>
  </sheetViews>
  <sheetFormatPr defaultRowHeight="15" x14ac:dyDescent="0.25"/>
  <cols>
    <col min="1" max="1" width="8.42578125" bestFit="1" customWidth="1"/>
    <col min="2" max="2" width="51.28515625" customWidth="1"/>
    <col min="3" max="6" width="15.5703125" customWidth="1"/>
    <col min="7" max="7" width="12.28515625" bestFit="1" customWidth="1"/>
  </cols>
  <sheetData>
    <row r="1" spans="1:7" ht="24.75" customHeight="1" x14ac:dyDescent="0.3">
      <c r="A1" s="1" t="s">
        <v>239</v>
      </c>
      <c r="B1" s="58" t="s">
        <v>196</v>
      </c>
      <c r="C1" s="58"/>
      <c r="D1" s="58"/>
      <c r="E1" s="58"/>
      <c r="F1" s="58"/>
      <c r="G1" s="13"/>
    </row>
    <row r="2" spans="1:7" ht="15.75" x14ac:dyDescent="0.25">
      <c r="A2" s="3"/>
      <c r="B2" s="57" t="s">
        <v>194</v>
      </c>
      <c r="C2" s="57"/>
      <c r="D2" s="57"/>
      <c r="E2" s="57"/>
      <c r="F2" s="57"/>
      <c r="G2" s="14"/>
    </row>
    <row r="3" spans="1:7" ht="15.75" thickBot="1" x14ac:dyDescent="0.3">
      <c r="A3" s="15"/>
      <c r="B3" s="16"/>
      <c r="C3" s="16"/>
      <c r="D3" s="16"/>
      <c r="E3" s="17"/>
      <c r="F3" s="17"/>
      <c r="G3" s="13"/>
    </row>
    <row r="4" spans="1:7" ht="49.5" customHeight="1" thickBot="1" x14ac:dyDescent="0.3">
      <c r="A4" s="18" t="s">
        <v>188</v>
      </c>
      <c r="B4" s="4" t="s">
        <v>61</v>
      </c>
      <c r="C4" s="19" t="s">
        <v>195</v>
      </c>
      <c r="D4" s="19" t="s">
        <v>241</v>
      </c>
      <c r="E4" s="7" t="s">
        <v>240</v>
      </c>
      <c r="F4" s="7" t="s">
        <v>223</v>
      </c>
    </row>
    <row r="5" spans="1:7" s="23" customFormat="1" x14ac:dyDescent="0.25">
      <c r="A5" s="21" t="s">
        <v>189</v>
      </c>
      <c r="B5" s="22" t="s">
        <v>0</v>
      </c>
      <c r="C5" s="29">
        <v>25152000</v>
      </c>
      <c r="D5" s="33">
        <f>+MZV!C6</f>
        <v>25152</v>
      </c>
      <c r="E5" s="37">
        <v>25336</v>
      </c>
      <c r="F5" s="37">
        <f t="shared" ref="F5:F16" si="0">+E5-D5</f>
        <v>184</v>
      </c>
    </row>
    <row r="6" spans="1:7" s="23" customFormat="1" x14ac:dyDescent="0.25">
      <c r="A6" s="20" t="s">
        <v>89</v>
      </c>
      <c r="B6" s="5" t="s">
        <v>0</v>
      </c>
      <c r="C6" s="30">
        <v>91166000</v>
      </c>
      <c r="D6" s="34">
        <f>+MO!C11</f>
        <v>91166</v>
      </c>
      <c r="E6" s="34">
        <v>94489</v>
      </c>
      <c r="F6" s="34">
        <f t="shared" si="0"/>
        <v>3323</v>
      </c>
    </row>
    <row r="7" spans="1:7" s="23" customFormat="1" x14ac:dyDescent="0.25">
      <c r="A7" s="24" t="s">
        <v>226</v>
      </c>
      <c r="B7" s="25" t="s">
        <v>0</v>
      </c>
      <c r="C7" s="31">
        <v>60000000</v>
      </c>
      <c r="D7" s="35">
        <f>+MPSV!C7</f>
        <v>14000</v>
      </c>
      <c r="E7" s="38">
        <v>80000</v>
      </c>
      <c r="F7" s="38">
        <f t="shared" si="0"/>
        <v>66000</v>
      </c>
    </row>
    <row r="8" spans="1:7" s="23" customFormat="1" x14ac:dyDescent="0.25">
      <c r="A8" s="20" t="s">
        <v>209</v>
      </c>
      <c r="B8" s="5" t="s">
        <v>0</v>
      </c>
      <c r="C8" s="30">
        <f>136321000-71936000</f>
        <v>64385000</v>
      </c>
      <c r="D8" s="35">
        <f>+MV!C13</f>
        <v>139047</v>
      </c>
      <c r="E8" s="34">
        <v>139047</v>
      </c>
      <c r="F8" s="38">
        <f t="shared" si="0"/>
        <v>0</v>
      </c>
    </row>
    <row r="9" spans="1:7" s="23" customFormat="1" x14ac:dyDescent="0.25">
      <c r="A9" s="24" t="s">
        <v>190</v>
      </c>
      <c r="B9" s="25" t="s">
        <v>0</v>
      </c>
      <c r="C9" s="31">
        <v>248379554</v>
      </c>
      <c r="D9" s="35">
        <f>+MŽP!C10</f>
        <v>248379</v>
      </c>
      <c r="E9" s="38">
        <v>257600</v>
      </c>
      <c r="F9" s="38">
        <f t="shared" si="0"/>
        <v>9221</v>
      </c>
    </row>
    <row r="10" spans="1:7" s="23" customFormat="1" x14ac:dyDescent="0.25">
      <c r="A10" s="20" t="s">
        <v>224</v>
      </c>
      <c r="B10" s="5" t="s">
        <v>191</v>
      </c>
      <c r="C10" s="30">
        <f>348124000+14720000</f>
        <v>362844000</v>
      </c>
      <c r="D10" s="35">
        <f>+MPO!C18</f>
        <v>355737</v>
      </c>
      <c r="E10" s="34">
        <v>420923</v>
      </c>
      <c r="F10" s="38">
        <f t="shared" si="0"/>
        <v>65186</v>
      </c>
    </row>
    <row r="11" spans="1:7" s="23" customFormat="1" x14ac:dyDescent="0.25">
      <c r="A11" s="24" t="s">
        <v>192</v>
      </c>
      <c r="B11" s="25" t="s">
        <v>0</v>
      </c>
      <c r="C11" s="31">
        <v>50000000</v>
      </c>
      <c r="D11" s="35">
        <f>+MD!C6</f>
        <v>50000</v>
      </c>
      <c r="E11" s="35">
        <v>50000</v>
      </c>
      <c r="F11" s="38">
        <f t="shared" si="0"/>
        <v>0</v>
      </c>
    </row>
    <row r="12" spans="1:7" s="23" customFormat="1" x14ac:dyDescent="0.25">
      <c r="A12" s="24" t="s">
        <v>193</v>
      </c>
      <c r="B12" s="5" t="s">
        <v>191</v>
      </c>
      <c r="C12" s="30">
        <f>453206000+0</f>
        <v>453206000</v>
      </c>
      <c r="D12" s="34">
        <f>+MZe!C25</f>
        <v>453206</v>
      </c>
      <c r="E12" s="34">
        <v>491031</v>
      </c>
      <c r="F12" s="38">
        <f t="shared" si="0"/>
        <v>37825</v>
      </c>
    </row>
    <row r="13" spans="1:7" s="23" customFormat="1" x14ac:dyDescent="0.25">
      <c r="A13" s="20" t="s">
        <v>219</v>
      </c>
      <c r="B13" s="26" t="s">
        <v>191</v>
      </c>
      <c r="C13" s="30">
        <f>6640408655+3089000</f>
        <v>6643497655</v>
      </c>
      <c r="D13" s="34">
        <f>+MSMT!C41</f>
        <v>6643498</v>
      </c>
      <c r="E13" s="34">
        <v>6837097</v>
      </c>
      <c r="F13" s="38">
        <f t="shared" si="0"/>
        <v>193599</v>
      </c>
    </row>
    <row r="14" spans="1:7" s="23" customFormat="1" x14ac:dyDescent="0.25">
      <c r="A14" s="20" t="s">
        <v>81</v>
      </c>
      <c r="B14" s="5" t="s">
        <v>0</v>
      </c>
      <c r="C14" s="30">
        <v>90039000</v>
      </c>
      <c r="D14" s="34">
        <f>+MK!C23</f>
        <v>90039</v>
      </c>
      <c r="E14" s="34">
        <v>93354</v>
      </c>
      <c r="F14" s="38">
        <f t="shared" si="0"/>
        <v>3315</v>
      </c>
    </row>
    <row r="15" spans="1:7" s="23" customFormat="1" x14ac:dyDescent="0.25">
      <c r="A15" s="24" t="s">
        <v>227</v>
      </c>
      <c r="B15" s="5" t="s">
        <v>191</v>
      </c>
      <c r="C15" s="30">
        <v>621046000</v>
      </c>
      <c r="D15" s="34">
        <f>+MZd!C24</f>
        <v>627259.79999999993</v>
      </c>
      <c r="E15" s="34">
        <v>500101</v>
      </c>
      <c r="F15" s="34">
        <f t="shared" si="0"/>
        <v>-127158.79999999993</v>
      </c>
    </row>
    <row r="16" spans="1:7" s="23" customFormat="1" ht="15.75" thickBot="1" x14ac:dyDescent="0.3">
      <c r="A16" s="27" t="s">
        <v>57</v>
      </c>
      <c r="B16" s="28" t="s">
        <v>191</v>
      </c>
      <c r="C16" s="32">
        <f>3731673000+5192000</f>
        <v>3736865000</v>
      </c>
      <c r="D16" s="36">
        <f>+AV!C59</f>
        <v>3949736</v>
      </c>
      <c r="E16" s="36">
        <v>3911947</v>
      </c>
      <c r="F16" s="36">
        <f t="shared" si="0"/>
        <v>-37789</v>
      </c>
    </row>
    <row r="18" spans="2:2" x14ac:dyDescent="0.25">
      <c r="B18" s="8" t="s">
        <v>218</v>
      </c>
    </row>
    <row r="19" spans="2:2" x14ac:dyDescent="0.25">
      <c r="B19" s="8" t="s">
        <v>228</v>
      </c>
    </row>
  </sheetData>
  <mergeCells count="2">
    <mergeCell ref="B1:F1"/>
    <mergeCell ref="B2:F2"/>
  </mergeCells>
  <pageMargins left="0.51181102362204722" right="0.51181102362204722" top="0.78740157480314965" bottom="0.78740157480314965" header="0.31496062992125984" footer="0.31496062992125984"/>
  <pageSetup paperSize="9" scale="7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workbookViewId="0">
      <selection activeCell="B2" sqref="B2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  <col min="4" max="4" width="15" style="39" bestFit="1" customWidth="1"/>
    <col min="5" max="5" width="10.85546875" bestFit="1" customWidth="1"/>
  </cols>
  <sheetData>
    <row r="1" spans="1:5" ht="18.75" x14ac:dyDescent="0.3">
      <c r="A1" s="1" t="s">
        <v>239</v>
      </c>
      <c r="B1" s="2" t="s">
        <v>1</v>
      </c>
      <c r="C1" s="9"/>
    </row>
    <row r="2" spans="1:5" ht="18.75" x14ac:dyDescent="0.3">
      <c r="A2" s="1"/>
      <c r="B2" s="2" t="s">
        <v>220</v>
      </c>
      <c r="C2" s="9"/>
    </row>
    <row r="3" spans="1:5" ht="15.75" thickBot="1" x14ac:dyDescent="0.3">
      <c r="C3" s="6" t="s">
        <v>59</v>
      </c>
    </row>
    <row r="4" spans="1:5" ht="30" x14ac:dyDescent="0.25">
      <c r="B4" s="47" t="s">
        <v>205</v>
      </c>
      <c r="C4" s="48" t="s">
        <v>58</v>
      </c>
    </row>
    <row r="5" spans="1:5" x14ac:dyDescent="0.25">
      <c r="B5" s="55" t="s">
        <v>137</v>
      </c>
      <c r="C5" s="50"/>
    </row>
    <row r="6" spans="1:5" x14ac:dyDescent="0.25">
      <c r="B6" s="56" t="s">
        <v>153</v>
      </c>
      <c r="C6" s="50">
        <v>1610428</v>
      </c>
      <c r="E6" s="39"/>
    </row>
    <row r="7" spans="1:5" x14ac:dyDescent="0.25">
      <c r="B7" s="56" t="s">
        <v>141</v>
      </c>
      <c r="C7" s="50">
        <v>734026</v>
      </c>
      <c r="E7" s="39"/>
    </row>
    <row r="8" spans="1:5" x14ac:dyDescent="0.25">
      <c r="B8" s="56" t="s">
        <v>144</v>
      </c>
      <c r="C8" s="50">
        <v>728233</v>
      </c>
      <c r="E8" s="39"/>
    </row>
    <row r="9" spans="1:5" x14ac:dyDescent="0.25">
      <c r="B9" s="56" t="s">
        <v>154</v>
      </c>
      <c r="C9" s="50">
        <v>584313</v>
      </c>
      <c r="E9" s="39"/>
    </row>
    <row r="10" spans="1:5" x14ac:dyDescent="0.25">
      <c r="B10" s="56" t="s">
        <v>165</v>
      </c>
      <c r="C10" s="50">
        <v>460900</v>
      </c>
      <c r="E10" s="39"/>
    </row>
    <row r="11" spans="1:5" x14ac:dyDescent="0.25">
      <c r="B11" s="56" t="s">
        <v>161</v>
      </c>
      <c r="C11" s="50">
        <v>311908</v>
      </c>
      <c r="E11" s="39"/>
    </row>
    <row r="12" spans="1:5" x14ac:dyDescent="0.25">
      <c r="B12" s="56" t="s">
        <v>158</v>
      </c>
      <c r="C12" s="50">
        <v>287983</v>
      </c>
      <c r="E12" s="39"/>
    </row>
    <row r="13" spans="1:5" x14ac:dyDescent="0.25">
      <c r="B13" s="56" t="s">
        <v>166</v>
      </c>
      <c r="C13" s="50">
        <v>274051</v>
      </c>
      <c r="E13" s="39"/>
    </row>
    <row r="14" spans="1:5" x14ac:dyDescent="0.25">
      <c r="B14" s="56" t="s">
        <v>140</v>
      </c>
      <c r="C14" s="50">
        <v>255552</v>
      </c>
      <c r="E14" s="39"/>
    </row>
    <row r="15" spans="1:5" x14ac:dyDescent="0.25">
      <c r="B15" s="56" t="s">
        <v>143</v>
      </c>
      <c r="C15" s="50">
        <v>226647</v>
      </c>
      <c r="E15" s="39"/>
    </row>
    <row r="16" spans="1:5" x14ac:dyDescent="0.25">
      <c r="B16" s="56" t="s">
        <v>155</v>
      </c>
      <c r="C16" s="50">
        <v>197054</v>
      </c>
      <c r="E16" s="39"/>
    </row>
    <row r="17" spans="2:5" x14ac:dyDescent="0.25">
      <c r="B17" s="56" t="s">
        <v>145</v>
      </c>
      <c r="C17" s="50">
        <v>187501</v>
      </c>
      <c r="E17" s="39"/>
    </row>
    <row r="18" spans="2:5" x14ac:dyDescent="0.25">
      <c r="B18" s="56" t="s">
        <v>149</v>
      </c>
      <c r="C18" s="50">
        <v>135538</v>
      </c>
      <c r="E18" s="39"/>
    </row>
    <row r="19" spans="2:5" x14ac:dyDescent="0.25">
      <c r="B19" s="56" t="s">
        <v>156</v>
      </c>
      <c r="C19" s="50">
        <v>127678</v>
      </c>
      <c r="E19" s="39"/>
    </row>
    <row r="20" spans="2:5" x14ac:dyDescent="0.25">
      <c r="B20" s="56" t="s">
        <v>147</v>
      </c>
      <c r="C20" s="50">
        <v>106814</v>
      </c>
      <c r="E20" s="39"/>
    </row>
    <row r="21" spans="2:5" x14ac:dyDescent="0.25">
      <c r="B21" s="56" t="s">
        <v>159</v>
      </c>
      <c r="C21" s="50">
        <v>74069</v>
      </c>
      <c r="E21" s="39"/>
    </row>
    <row r="22" spans="2:5" x14ac:dyDescent="0.25">
      <c r="B22" s="56" t="s">
        <v>148</v>
      </c>
      <c r="C22" s="50">
        <v>65845</v>
      </c>
      <c r="E22" s="39"/>
    </row>
    <row r="23" spans="2:5" x14ac:dyDescent="0.25">
      <c r="B23" s="56" t="s">
        <v>150</v>
      </c>
      <c r="C23" s="50">
        <v>64258</v>
      </c>
      <c r="E23" s="39"/>
    </row>
    <row r="24" spans="2:5" x14ac:dyDescent="0.25">
      <c r="B24" s="56" t="s">
        <v>157</v>
      </c>
      <c r="C24" s="50">
        <v>64008</v>
      </c>
      <c r="E24" s="39"/>
    </row>
    <row r="25" spans="2:5" x14ac:dyDescent="0.25">
      <c r="B25" s="56" t="s">
        <v>152</v>
      </c>
      <c r="C25" s="50">
        <v>62850</v>
      </c>
      <c r="E25" s="39"/>
    </row>
    <row r="26" spans="2:5" x14ac:dyDescent="0.25">
      <c r="B26" s="56" t="s">
        <v>138</v>
      </c>
      <c r="C26" s="50">
        <v>16003</v>
      </c>
      <c r="E26" s="39"/>
    </row>
    <row r="27" spans="2:5" x14ac:dyDescent="0.25">
      <c r="B27" s="56" t="s">
        <v>146</v>
      </c>
      <c r="C27" s="50">
        <v>13699</v>
      </c>
      <c r="E27" s="39"/>
    </row>
    <row r="28" spans="2:5" x14ac:dyDescent="0.25">
      <c r="B28" s="56" t="s">
        <v>164</v>
      </c>
      <c r="C28" s="50">
        <v>7094</v>
      </c>
      <c r="E28" s="39"/>
    </row>
    <row r="29" spans="2:5" x14ac:dyDescent="0.25">
      <c r="B29" s="56" t="s">
        <v>163</v>
      </c>
      <c r="C29" s="50">
        <v>4762</v>
      </c>
      <c r="E29" s="39"/>
    </row>
    <row r="30" spans="2:5" x14ac:dyDescent="0.25">
      <c r="B30" s="56" t="s">
        <v>142</v>
      </c>
      <c r="C30" s="50">
        <v>4380</v>
      </c>
      <c r="E30" s="39"/>
    </row>
    <row r="31" spans="2:5" x14ac:dyDescent="0.25">
      <c r="B31" s="56" t="s">
        <v>160</v>
      </c>
      <c r="C31" s="50">
        <v>4222</v>
      </c>
      <c r="E31" s="39"/>
    </row>
    <row r="32" spans="2:5" x14ac:dyDescent="0.25">
      <c r="B32" s="56" t="s">
        <v>139</v>
      </c>
      <c r="C32" s="50">
        <v>4163</v>
      </c>
      <c r="E32" s="39"/>
    </row>
    <row r="33" spans="2:5" x14ac:dyDescent="0.25">
      <c r="B33" s="56" t="s">
        <v>162</v>
      </c>
      <c r="C33" s="50">
        <v>2283</v>
      </c>
      <c r="E33" s="39"/>
    </row>
    <row r="34" spans="2:5" x14ac:dyDescent="0.25">
      <c r="B34" s="56" t="s">
        <v>151</v>
      </c>
      <c r="C34" s="50">
        <v>1163</v>
      </c>
      <c r="E34" s="39"/>
    </row>
    <row r="35" spans="2:5" x14ac:dyDescent="0.25">
      <c r="B35" s="55" t="s">
        <v>167</v>
      </c>
      <c r="C35" s="50"/>
      <c r="E35" s="39"/>
    </row>
    <row r="36" spans="2:5" x14ac:dyDescent="0.25">
      <c r="B36" s="56" t="s">
        <v>172</v>
      </c>
      <c r="C36" s="50">
        <v>10403</v>
      </c>
      <c r="E36" s="39"/>
    </row>
    <row r="37" spans="2:5" x14ac:dyDescent="0.25">
      <c r="B37" s="56" t="s">
        <v>170</v>
      </c>
      <c r="C37" s="50">
        <v>8739</v>
      </c>
      <c r="E37" s="39"/>
    </row>
    <row r="38" spans="2:5" x14ac:dyDescent="0.25">
      <c r="B38" s="56" t="s">
        <v>171</v>
      </c>
      <c r="C38" s="50">
        <v>3442</v>
      </c>
      <c r="E38" s="39"/>
    </row>
    <row r="39" spans="2:5" x14ac:dyDescent="0.25">
      <c r="B39" s="56" t="s">
        <v>168</v>
      </c>
      <c r="C39" s="50">
        <v>2468</v>
      </c>
      <c r="E39" s="39"/>
    </row>
    <row r="40" spans="2:5" x14ac:dyDescent="0.25">
      <c r="B40" s="56" t="s">
        <v>169</v>
      </c>
      <c r="C40" s="50">
        <v>1021</v>
      </c>
      <c r="E40" s="39"/>
    </row>
    <row r="41" spans="2:5" ht="15.75" thickBot="1" x14ac:dyDescent="0.3">
      <c r="B41" s="51" t="s">
        <v>56</v>
      </c>
      <c r="C41" s="52">
        <f>+SUM(C6:C40)</f>
        <v>6643498</v>
      </c>
      <c r="E41" s="39"/>
    </row>
    <row r="43" spans="2:5" x14ac:dyDescent="0.25">
      <c r="B43" t="s">
        <v>221</v>
      </c>
    </row>
    <row r="44" spans="2:5" ht="15.75" thickBot="1" x14ac:dyDescent="0.3"/>
    <row r="45" spans="2:5" ht="31.5" customHeight="1" x14ac:dyDescent="0.25">
      <c r="B45" s="40" t="s">
        <v>61</v>
      </c>
      <c r="C45" s="42" t="s">
        <v>237</v>
      </c>
    </row>
    <row r="46" spans="2:5" ht="15.75" thickBot="1" x14ac:dyDescent="0.3">
      <c r="B46" s="43" t="s">
        <v>191</v>
      </c>
      <c r="C46" s="45">
        <v>6837097</v>
      </c>
    </row>
  </sheetData>
  <sortState ref="B36:C40">
    <sortCondition descending="1" ref="C36:C40"/>
  </sortState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B11" sqref="B11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206</v>
      </c>
      <c r="C4" s="48" t="s">
        <v>58</v>
      </c>
    </row>
    <row r="5" spans="1:3" x14ac:dyDescent="0.25">
      <c r="B5" s="49" t="s">
        <v>71</v>
      </c>
      <c r="C5" s="50">
        <v>28090</v>
      </c>
    </row>
    <row r="6" spans="1:3" x14ac:dyDescent="0.25">
      <c r="B6" s="49" t="s">
        <v>72</v>
      </c>
      <c r="C6" s="50">
        <v>18066</v>
      </c>
    </row>
    <row r="7" spans="1:3" x14ac:dyDescent="0.25">
      <c r="B7" s="49" t="s">
        <v>66</v>
      </c>
      <c r="C7" s="50">
        <v>10922</v>
      </c>
    </row>
    <row r="8" spans="1:3" x14ac:dyDescent="0.25">
      <c r="B8" s="49" t="s">
        <v>70</v>
      </c>
      <c r="C8" s="50">
        <v>4670</v>
      </c>
    </row>
    <row r="9" spans="1:3" x14ac:dyDescent="0.25">
      <c r="B9" s="49" t="s">
        <v>78</v>
      </c>
      <c r="C9" s="50">
        <v>4574</v>
      </c>
    </row>
    <row r="10" spans="1:3" x14ac:dyDescent="0.25">
      <c r="B10" s="49" t="s">
        <v>68</v>
      </c>
      <c r="C10" s="50">
        <v>4541</v>
      </c>
    </row>
    <row r="11" spans="1:3" x14ac:dyDescent="0.25">
      <c r="B11" s="49" t="s">
        <v>65</v>
      </c>
      <c r="C11" s="50">
        <v>3917</v>
      </c>
    </row>
    <row r="12" spans="1:3" x14ac:dyDescent="0.25">
      <c r="B12" s="49" t="s">
        <v>76</v>
      </c>
      <c r="C12" s="50">
        <v>3460</v>
      </c>
    </row>
    <row r="13" spans="1:3" x14ac:dyDescent="0.25">
      <c r="B13" s="49" t="s">
        <v>64</v>
      </c>
      <c r="C13" s="50">
        <v>2919</v>
      </c>
    </row>
    <row r="14" spans="1:3" x14ac:dyDescent="0.25">
      <c r="B14" s="49" t="s">
        <v>73</v>
      </c>
      <c r="C14" s="50">
        <v>2810</v>
      </c>
    </row>
    <row r="15" spans="1:3" x14ac:dyDescent="0.25">
      <c r="B15" s="49" t="s">
        <v>63</v>
      </c>
      <c r="C15" s="50">
        <v>2458</v>
      </c>
    </row>
    <row r="16" spans="1:3" x14ac:dyDescent="0.25">
      <c r="B16" s="49" t="s">
        <v>74</v>
      </c>
      <c r="C16" s="50">
        <v>2376</v>
      </c>
    </row>
    <row r="17" spans="2:3" x14ac:dyDescent="0.25">
      <c r="B17" s="49" t="s">
        <v>75</v>
      </c>
      <c r="C17" s="50">
        <v>602</v>
      </c>
    </row>
    <row r="18" spans="2:3" x14ac:dyDescent="0.25">
      <c r="B18" s="49" t="s">
        <v>77</v>
      </c>
      <c r="C18" s="50">
        <v>254</v>
      </c>
    </row>
    <row r="19" spans="2:3" x14ac:dyDescent="0.25">
      <c r="B19" s="49" t="s">
        <v>67</v>
      </c>
      <c r="C19" s="50">
        <v>151</v>
      </c>
    </row>
    <row r="20" spans="2:3" x14ac:dyDescent="0.25">
      <c r="B20" s="49" t="s">
        <v>62</v>
      </c>
      <c r="C20" s="50">
        <v>132</v>
      </c>
    </row>
    <row r="21" spans="2:3" x14ac:dyDescent="0.25">
      <c r="B21" s="49" t="s">
        <v>79</v>
      </c>
      <c r="C21" s="50">
        <v>96</v>
      </c>
    </row>
    <row r="22" spans="2:3" x14ac:dyDescent="0.25">
      <c r="B22" s="49" t="s">
        <v>69</v>
      </c>
      <c r="C22" s="50">
        <v>1</v>
      </c>
    </row>
    <row r="23" spans="2:3" ht="15.75" thickBot="1" x14ac:dyDescent="0.3">
      <c r="B23" s="51" t="s">
        <v>80</v>
      </c>
      <c r="C23" s="52">
        <v>90039</v>
      </c>
    </row>
    <row r="25" spans="2:3" x14ac:dyDescent="0.25">
      <c r="B25" s="8" t="s">
        <v>82</v>
      </c>
    </row>
    <row r="26" spans="2:3" ht="15.75" thickBot="1" x14ac:dyDescent="0.3"/>
    <row r="27" spans="2:3" ht="33" customHeight="1" x14ac:dyDescent="0.25">
      <c r="B27" s="40" t="s">
        <v>61</v>
      </c>
      <c r="C27" s="42" t="s">
        <v>237</v>
      </c>
    </row>
    <row r="28" spans="2:3" ht="15.75" thickBot="1" x14ac:dyDescent="0.3">
      <c r="B28" s="43" t="s">
        <v>0</v>
      </c>
      <c r="C28" s="45">
        <v>93354</v>
      </c>
    </row>
    <row r="61" spans="3:3" ht="30" x14ac:dyDescent="0.25">
      <c r="C61" s="11" t="s">
        <v>136</v>
      </c>
    </row>
  </sheetData>
  <sortState ref="B5:C22">
    <sortCondition descending="1" ref="C5:C22"/>
  </sortState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B17" sqref="B17"/>
    </sheetView>
  </sheetViews>
  <sheetFormatPr defaultRowHeight="15" x14ac:dyDescent="0.25"/>
  <cols>
    <col min="1" max="1" width="8.5703125" style="6" customWidth="1"/>
    <col min="2" max="2" width="57.28515625" customWidth="1"/>
    <col min="3" max="4" width="17.28515625" customWidth="1"/>
  </cols>
  <sheetData>
    <row r="1" spans="1:4" ht="18.75" x14ac:dyDescent="0.3">
      <c r="A1" s="12" t="s">
        <v>239</v>
      </c>
      <c r="B1" s="10" t="s">
        <v>1</v>
      </c>
      <c r="C1" s="10"/>
    </row>
    <row r="2" spans="1:4" ht="18.75" x14ac:dyDescent="0.3">
      <c r="A2" s="12"/>
      <c r="B2" s="10" t="s">
        <v>220</v>
      </c>
      <c r="C2" s="10"/>
    </row>
    <row r="3" spans="1:4" ht="15.75" thickBot="1" x14ac:dyDescent="0.3">
      <c r="C3" s="6" t="s">
        <v>59</v>
      </c>
    </row>
    <row r="4" spans="1:4" ht="45" x14ac:dyDescent="0.25">
      <c r="B4" s="47" t="s">
        <v>207</v>
      </c>
      <c r="C4" s="53" t="s">
        <v>58</v>
      </c>
      <c r="D4" s="48" t="s">
        <v>230</v>
      </c>
    </row>
    <row r="5" spans="1:4" x14ac:dyDescent="0.25">
      <c r="B5" s="49" t="s">
        <v>107</v>
      </c>
      <c r="C5" s="46">
        <v>95795.6</v>
      </c>
      <c r="D5" s="50">
        <v>100585.4</v>
      </c>
    </row>
    <row r="6" spans="1:4" x14ac:dyDescent="0.25">
      <c r="B6" s="49" t="s">
        <v>100</v>
      </c>
      <c r="C6" s="46">
        <v>82633.7</v>
      </c>
      <c r="D6" s="50">
        <v>86765.4</v>
      </c>
    </row>
    <row r="7" spans="1:4" x14ac:dyDescent="0.25">
      <c r="B7" s="49" t="s">
        <v>99</v>
      </c>
      <c r="C7" s="46">
        <v>72542.2</v>
      </c>
      <c r="D7" s="50">
        <v>76169.3</v>
      </c>
    </row>
    <row r="8" spans="1:4" x14ac:dyDescent="0.25">
      <c r="B8" s="49" t="s">
        <v>95</v>
      </c>
      <c r="C8" s="46">
        <v>56137.8</v>
      </c>
      <c r="D8" s="50">
        <v>58944.6</v>
      </c>
    </row>
    <row r="9" spans="1:4" x14ac:dyDescent="0.25">
      <c r="B9" s="49" t="s">
        <v>94</v>
      </c>
      <c r="C9" s="46">
        <v>42222.9</v>
      </c>
      <c r="D9" s="50">
        <v>44334.1</v>
      </c>
    </row>
    <row r="10" spans="1:4" x14ac:dyDescent="0.25">
      <c r="B10" s="49" t="s">
        <v>232</v>
      </c>
      <c r="C10" s="46">
        <v>35301.4</v>
      </c>
      <c r="D10" s="50">
        <v>37066.400000000001</v>
      </c>
    </row>
    <row r="11" spans="1:4" x14ac:dyDescent="0.25">
      <c r="B11" s="49" t="s">
        <v>234</v>
      </c>
      <c r="C11" s="46">
        <v>28216.400000000001</v>
      </c>
      <c r="D11" s="50">
        <v>29627.200000000001</v>
      </c>
    </row>
    <row r="12" spans="1:4" x14ac:dyDescent="0.25">
      <c r="B12" s="49" t="s">
        <v>233</v>
      </c>
      <c r="C12" s="46">
        <v>26898.9</v>
      </c>
      <c r="D12" s="50">
        <v>28243.8</v>
      </c>
    </row>
    <row r="13" spans="1:4" x14ac:dyDescent="0.25">
      <c r="B13" s="49" t="s">
        <v>98</v>
      </c>
      <c r="C13" s="46">
        <v>24417.1</v>
      </c>
      <c r="D13" s="50">
        <v>25638</v>
      </c>
    </row>
    <row r="14" spans="1:4" x14ac:dyDescent="0.25">
      <c r="B14" s="49" t="s">
        <v>231</v>
      </c>
      <c r="C14" s="46">
        <v>21027.599999999999</v>
      </c>
      <c r="D14" s="50">
        <v>22079</v>
      </c>
    </row>
    <row r="15" spans="1:4" x14ac:dyDescent="0.25">
      <c r="B15" s="49" t="s">
        <v>101</v>
      </c>
      <c r="C15" s="46">
        <v>20388.900000000001</v>
      </c>
      <c r="D15" s="50">
        <v>21408.3</v>
      </c>
    </row>
    <row r="16" spans="1:4" x14ac:dyDescent="0.25">
      <c r="B16" s="49" t="s">
        <v>102</v>
      </c>
      <c r="C16" s="46">
        <v>20103.5</v>
      </c>
      <c r="D16" s="50">
        <v>21108.6</v>
      </c>
    </row>
    <row r="17" spans="2:4" x14ac:dyDescent="0.25">
      <c r="B17" s="49" t="s">
        <v>93</v>
      </c>
      <c r="C17" s="46">
        <v>18157.099999999999</v>
      </c>
      <c r="D17" s="50">
        <v>19065</v>
      </c>
    </row>
    <row r="18" spans="2:4" x14ac:dyDescent="0.25">
      <c r="B18" s="49" t="s">
        <v>97</v>
      </c>
      <c r="C18" s="46">
        <v>16260.5</v>
      </c>
      <c r="D18" s="50">
        <v>17073.5</v>
      </c>
    </row>
    <row r="19" spans="2:4" x14ac:dyDescent="0.25">
      <c r="B19" s="49" t="s">
        <v>104</v>
      </c>
      <c r="C19" s="46">
        <v>16194.7</v>
      </c>
      <c r="D19" s="50">
        <v>17004.5</v>
      </c>
    </row>
    <row r="20" spans="2:4" x14ac:dyDescent="0.25">
      <c r="B20" s="49" t="s">
        <v>105</v>
      </c>
      <c r="C20" s="46">
        <v>15681</v>
      </c>
      <c r="D20" s="50">
        <v>16465</v>
      </c>
    </row>
    <row r="21" spans="2:4" x14ac:dyDescent="0.25">
      <c r="B21" s="49" t="s">
        <v>96</v>
      </c>
      <c r="C21" s="46">
        <v>15157.7</v>
      </c>
      <c r="D21" s="50">
        <v>15915.6</v>
      </c>
    </row>
    <row r="22" spans="2:4" x14ac:dyDescent="0.25">
      <c r="B22" s="49" t="s">
        <v>106</v>
      </c>
      <c r="C22" s="46">
        <v>13102.5</v>
      </c>
      <c r="D22" s="50">
        <v>13757.6</v>
      </c>
    </row>
    <row r="23" spans="2:4" x14ac:dyDescent="0.25">
      <c r="B23" s="49" t="s">
        <v>103</v>
      </c>
      <c r="C23" s="46">
        <v>7020.3</v>
      </c>
      <c r="D23" s="50">
        <v>7371.4</v>
      </c>
    </row>
    <row r="24" spans="2:4" ht="15.75" thickBot="1" x14ac:dyDescent="0.3">
      <c r="B24" s="51" t="s">
        <v>56</v>
      </c>
      <c r="C24" s="54">
        <f>SUM(C5:C23)</f>
        <v>627259.79999999993</v>
      </c>
      <c r="D24" s="52">
        <f>SUM(D5:D23)</f>
        <v>658622.69999999995</v>
      </c>
    </row>
    <row r="26" spans="2:4" x14ac:dyDescent="0.25">
      <c r="B26" t="s">
        <v>236</v>
      </c>
    </row>
    <row r="27" spans="2:4" ht="15.75" thickBot="1" x14ac:dyDescent="0.3"/>
    <row r="28" spans="2:4" ht="30" x14ac:dyDescent="0.25">
      <c r="B28" s="40" t="s">
        <v>61</v>
      </c>
      <c r="C28" s="41" t="s">
        <v>238</v>
      </c>
      <c r="D28" s="42" t="s">
        <v>229</v>
      </c>
    </row>
    <row r="29" spans="2:4" ht="15.75" thickBot="1" x14ac:dyDescent="0.3">
      <c r="B29" s="43" t="s">
        <v>191</v>
      </c>
      <c r="C29" s="44">
        <v>581277</v>
      </c>
      <c r="D29" s="45">
        <f>+sumář!E15</f>
        <v>500101</v>
      </c>
    </row>
    <row r="61" spans="3:3" ht="30" x14ac:dyDescent="0.25">
      <c r="C61" s="11" t="s">
        <v>136</v>
      </c>
    </row>
  </sheetData>
  <sortState ref="B5:D23">
    <sortCondition descending="1" ref="C5:C23"/>
  </sortState>
  <pageMargins left="0.70866141732283472" right="0.70866141732283472" top="0.78740157480314965" bottom="0.78740157480314965" header="0.31496062992125984" footer="0.31496062992125984"/>
  <pageSetup paperSize="9" scale="8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B10" sqref="B10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" t="s">
        <v>239</v>
      </c>
      <c r="B1" s="2" t="s">
        <v>1</v>
      </c>
      <c r="C1" s="9"/>
    </row>
    <row r="2" spans="1:3" ht="18.75" x14ac:dyDescent="0.3">
      <c r="A2" s="1"/>
      <c r="B2" s="2" t="s">
        <v>220</v>
      </c>
      <c r="C2" s="9"/>
    </row>
    <row r="3" spans="1:3" ht="15.75" thickBot="1" x14ac:dyDescent="0.3">
      <c r="C3" s="6" t="s">
        <v>59</v>
      </c>
    </row>
    <row r="4" spans="1:3" ht="30" x14ac:dyDescent="0.25">
      <c r="B4" s="47" t="s">
        <v>208</v>
      </c>
      <c r="C4" s="48" t="s">
        <v>58</v>
      </c>
    </row>
    <row r="5" spans="1:3" x14ac:dyDescent="0.25">
      <c r="B5" s="49" t="s">
        <v>11</v>
      </c>
      <c r="C5" s="50">
        <v>561689</v>
      </c>
    </row>
    <row r="6" spans="1:3" x14ac:dyDescent="0.25">
      <c r="B6" s="49" t="s">
        <v>19</v>
      </c>
      <c r="C6" s="50">
        <v>186184</v>
      </c>
    </row>
    <row r="7" spans="1:3" x14ac:dyDescent="0.25">
      <c r="B7" s="49" t="s">
        <v>6</v>
      </c>
      <c r="C7" s="50">
        <v>178657</v>
      </c>
    </row>
    <row r="8" spans="1:3" x14ac:dyDescent="0.25">
      <c r="B8" s="49" t="s">
        <v>43</v>
      </c>
      <c r="C8" s="50">
        <v>168472</v>
      </c>
    </row>
    <row r="9" spans="1:3" x14ac:dyDescent="0.25">
      <c r="B9" s="49" t="s">
        <v>41</v>
      </c>
      <c r="C9" s="50">
        <v>143639</v>
      </c>
    </row>
    <row r="10" spans="1:3" x14ac:dyDescent="0.25">
      <c r="B10" s="49" t="s">
        <v>42</v>
      </c>
      <c r="C10" s="50">
        <v>127013</v>
      </c>
    </row>
    <row r="11" spans="1:3" x14ac:dyDescent="0.25">
      <c r="B11" s="49" t="s">
        <v>12</v>
      </c>
      <c r="C11" s="50">
        <v>124407</v>
      </c>
    </row>
    <row r="12" spans="1:3" x14ac:dyDescent="0.25">
      <c r="B12" s="49" t="s">
        <v>40</v>
      </c>
      <c r="C12" s="50">
        <v>112977</v>
      </c>
    </row>
    <row r="13" spans="1:3" x14ac:dyDescent="0.25">
      <c r="B13" s="49" t="s">
        <v>8</v>
      </c>
      <c r="C13" s="50">
        <v>96440</v>
      </c>
    </row>
    <row r="14" spans="1:3" x14ac:dyDescent="0.25">
      <c r="B14" s="49" t="s">
        <v>53</v>
      </c>
      <c r="C14" s="50">
        <v>94306</v>
      </c>
    </row>
    <row r="15" spans="1:3" x14ac:dyDescent="0.25">
      <c r="B15" s="49" t="s">
        <v>33</v>
      </c>
      <c r="C15" s="50">
        <v>92604</v>
      </c>
    </row>
    <row r="16" spans="1:3" x14ac:dyDescent="0.25">
      <c r="B16" s="49" t="s">
        <v>4</v>
      </c>
      <c r="C16" s="50">
        <v>83774</v>
      </c>
    </row>
    <row r="17" spans="2:3" x14ac:dyDescent="0.25">
      <c r="B17" s="49" t="s">
        <v>38</v>
      </c>
      <c r="C17" s="50">
        <v>81077</v>
      </c>
    </row>
    <row r="18" spans="2:3" x14ac:dyDescent="0.25">
      <c r="B18" s="49" t="s">
        <v>10</v>
      </c>
      <c r="C18" s="50">
        <v>80611</v>
      </c>
    </row>
    <row r="19" spans="2:3" x14ac:dyDescent="0.25">
      <c r="B19" s="49" t="s">
        <v>36</v>
      </c>
      <c r="C19" s="50">
        <v>78812</v>
      </c>
    </row>
    <row r="20" spans="2:3" x14ac:dyDescent="0.25">
      <c r="B20" s="49" t="s">
        <v>25</v>
      </c>
      <c r="C20" s="50">
        <v>78579</v>
      </c>
    </row>
    <row r="21" spans="2:3" x14ac:dyDescent="0.25">
      <c r="B21" s="49" t="s">
        <v>52</v>
      </c>
      <c r="C21" s="50">
        <v>76614</v>
      </c>
    </row>
    <row r="22" spans="2:3" x14ac:dyDescent="0.25">
      <c r="B22" s="49" t="s">
        <v>5</v>
      </c>
      <c r="C22" s="50">
        <v>75089</v>
      </c>
    </row>
    <row r="23" spans="2:3" x14ac:dyDescent="0.25">
      <c r="B23" s="49" t="s">
        <v>30</v>
      </c>
      <c r="C23" s="50">
        <v>72090</v>
      </c>
    </row>
    <row r="24" spans="2:3" x14ac:dyDescent="0.25">
      <c r="B24" s="49" t="s">
        <v>35</v>
      </c>
      <c r="C24" s="50">
        <v>68155</v>
      </c>
    </row>
    <row r="25" spans="2:3" x14ac:dyDescent="0.25">
      <c r="B25" s="49" t="s">
        <v>32</v>
      </c>
      <c r="C25" s="50">
        <v>67064</v>
      </c>
    </row>
    <row r="26" spans="2:3" x14ac:dyDescent="0.25">
      <c r="B26" s="49" t="s">
        <v>13</v>
      </c>
      <c r="C26" s="50">
        <v>62816</v>
      </c>
    </row>
    <row r="27" spans="2:3" x14ac:dyDescent="0.25">
      <c r="B27" s="49" t="s">
        <v>48</v>
      </c>
      <c r="C27" s="50">
        <v>59938</v>
      </c>
    </row>
    <row r="28" spans="2:3" x14ac:dyDescent="0.25">
      <c r="B28" s="49" t="s">
        <v>46</v>
      </c>
      <c r="C28" s="50">
        <v>58478</v>
      </c>
    </row>
    <row r="29" spans="2:3" x14ac:dyDescent="0.25">
      <c r="B29" s="49" t="s">
        <v>7</v>
      </c>
      <c r="C29" s="50">
        <v>57967</v>
      </c>
    </row>
    <row r="30" spans="2:3" x14ac:dyDescent="0.25">
      <c r="B30" s="49" t="s">
        <v>31</v>
      </c>
      <c r="C30" s="50">
        <v>54818</v>
      </c>
    </row>
    <row r="31" spans="2:3" x14ac:dyDescent="0.25">
      <c r="B31" s="49" t="s">
        <v>3</v>
      </c>
      <c r="C31" s="50">
        <v>53845</v>
      </c>
    </row>
    <row r="32" spans="2:3" x14ac:dyDescent="0.25">
      <c r="B32" s="49" t="s">
        <v>50</v>
      </c>
      <c r="C32" s="50">
        <v>53678</v>
      </c>
    </row>
    <row r="33" spans="2:3" x14ac:dyDescent="0.25">
      <c r="B33" s="49" t="s">
        <v>18</v>
      </c>
      <c r="C33" s="50">
        <v>53140</v>
      </c>
    </row>
    <row r="34" spans="2:3" x14ac:dyDescent="0.25">
      <c r="B34" s="49" t="s">
        <v>34</v>
      </c>
      <c r="C34" s="50">
        <v>47800</v>
      </c>
    </row>
    <row r="35" spans="2:3" x14ac:dyDescent="0.25">
      <c r="B35" s="49" t="s">
        <v>15</v>
      </c>
      <c r="C35" s="50">
        <v>47557</v>
      </c>
    </row>
    <row r="36" spans="2:3" x14ac:dyDescent="0.25">
      <c r="B36" s="49" t="s">
        <v>55</v>
      </c>
      <c r="C36" s="50">
        <v>47288</v>
      </c>
    </row>
    <row r="37" spans="2:3" x14ac:dyDescent="0.25">
      <c r="B37" s="49" t="s">
        <v>39</v>
      </c>
      <c r="C37" s="50">
        <v>47008</v>
      </c>
    </row>
    <row r="38" spans="2:3" x14ac:dyDescent="0.25">
      <c r="B38" s="49" t="s">
        <v>37</v>
      </c>
      <c r="C38" s="50">
        <v>44164</v>
      </c>
    </row>
    <row r="39" spans="2:3" x14ac:dyDescent="0.25">
      <c r="B39" s="49" t="s">
        <v>14</v>
      </c>
      <c r="C39" s="50">
        <v>42984</v>
      </c>
    </row>
    <row r="40" spans="2:3" x14ac:dyDescent="0.25">
      <c r="B40" s="49" t="s">
        <v>44</v>
      </c>
      <c r="C40" s="50">
        <v>41298</v>
      </c>
    </row>
    <row r="41" spans="2:3" x14ac:dyDescent="0.25">
      <c r="B41" s="49" t="s">
        <v>27</v>
      </c>
      <c r="C41" s="50">
        <v>39820</v>
      </c>
    </row>
    <row r="42" spans="2:3" x14ac:dyDescent="0.25">
      <c r="B42" s="49" t="s">
        <v>24</v>
      </c>
      <c r="C42" s="50">
        <v>38832</v>
      </c>
    </row>
    <row r="43" spans="2:3" x14ac:dyDescent="0.25">
      <c r="B43" s="49" t="s">
        <v>20</v>
      </c>
      <c r="C43" s="50">
        <v>38027</v>
      </c>
    </row>
    <row r="44" spans="2:3" x14ac:dyDescent="0.25">
      <c r="B44" s="49" t="s">
        <v>54</v>
      </c>
      <c r="C44" s="50">
        <v>36579</v>
      </c>
    </row>
    <row r="45" spans="2:3" x14ac:dyDescent="0.25">
      <c r="B45" s="49" t="s">
        <v>26</v>
      </c>
      <c r="C45" s="50">
        <v>34885</v>
      </c>
    </row>
    <row r="46" spans="2:3" x14ac:dyDescent="0.25">
      <c r="B46" s="49" t="s">
        <v>2</v>
      </c>
      <c r="C46" s="50">
        <v>34807</v>
      </c>
    </row>
    <row r="47" spans="2:3" x14ac:dyDescent="0.25">
      <c r="B47" s="49" t="s">
        <v>51</v>
      </c>
      <c r="C47" s="50">
        <v>31528</v>
      </c>
    </row>
    <row r="48" spans="2:3" x14ac:dyDescent="0.25">
      <c r="B48" s="49" t="s">
        <v>16</v>
      </c>
      <c r="C48" s="50">
        <v>30847</v>
      </c>
    </row>
    <row r="49" spans="2:3" x14ac:dyDescent="0.25">
      <c r="B49" s="49" t="s">
        <v>29</v>
      </c>
      <c r="C49" s="50">
        <v>30390</v>
      </c>
    </row>
    <row r="50" spans="2:3" x14ac:dyDescent="0.25">
      <c r="B50" s="49" t="s">
        <v>47</v>
      </c>
      <c r="C50" s="50">
        <v>28862</v>
      </c>
    </row>
    <row r="51" spans="2:3" x14ac:dyDescent="0.25">
      <c r="B51" s="49" t="s">
        <v>28</v>
      </c>
      <c r="C51" s="50">
        <v>28316</v>
      </c>
    </row>
    <row r="52" spans="2:3" x14ac:dyDescent="0.25">
      <c r="B52" s="49" t="s">
        <v>45</v>
      </c>
      <c r="C52" s="50">
        <v>28249</v>
      </c>
    </row>
    <row r="53" spans="2:3" x14ac:dyDescent="0.25">
      <c r="B53" s="49" t="s">
        <v>9</v>
      </c>
      <c r="C53" s="50">
        <v>27744</v>
      </c>
    </row>
    <row r="54" spans="2:3" x14ac:dyDescent="0.25">
      <c r="B54" s="49" t="s">
        <v>21</v>
      </c>
      <c r="C54" s="50">
        <v>22980</v>
      </c>
    </row>
    <row r="55" spans="2:3" x14ac:dyDescent="0.25">
      <c r="B55" s="49" t="s">
        <v>17</v>
      </c>
      <c r="C55" s="50">
        <v>22765</v>
      </c>
    </row>
    <row r="56" spans="2:3" x14ac:dyDescent="0.25">
      <c r="B56" s="49" t="s">
        <v>49</v>
      </c>
      <c r="C56" s="50">
        <v>19259</v>
      </c>
    </row>
    <row r="57" spans="2:3" x14ac:dyDescent="0.25">
      <c r="B57" s="49" t="s">
        <v>22</v>
      </c>
      <c r="C57" s="50">
        <v>18332</v>
      </c>
    </row>
    <row r="58" spans="2:3" x14ac:dyDescent="0.25">
      <c r="B58" s="49" t="s">
        <v>23</v>
      </c>
      <c r="C58" s="50">
        <v>16482</v>
      </c>
    </row>
    <row r="59" spans="2:3" ht="15.75" thickBot="1" x14ac:dyDescent="0.3">
      <c r="B59" s="51" t="s">
        <v>56</v>
      </c>
      <c r="C59" s="52">
        <v>3949736</v>
      </c>
    </row>
    <row r="61" spans="2:3" x14ac:dyDescent="0.25">
      <c r="B61" t="s">
        <v>60</v>
      </c>
    </row>
    <row r="62" spans="2:3" ht="15.75" thickBot="1" x14ac:dyDescent="0.3"/>
    <row r="63" spans="2:3" ht="33.75" customHeight="1" x14ac:dyDescent="0.25">
      <c r="B63" s="40" t="s">
        <v>61</v>
      </c>
      <c r="C63" s="42" t="s">
        <v>238</v>
      </c>
    </row>
    <row r="64" spans="2:3" ht="15.75" thickBot="1" x14ac:dyDescent="0.3">
      <c r="B64" s="43" t="s">
        <v>191</v>
      </c>
      <c r="C64" s="45">
        <v>3911947</v>
      </c>
    </row>
  </sheetData>
  <sortState ref="B5:C58">
    <sortCondition descending="1" ref="C5:C58"/>
  </sortState>
  <pageMargins left="0.70866141732283472" right="0.70866141732283472" top="0.39370078740157483" bottom="0.39370078740157483" header="0.31496062992125984" footer="0.31496062992125984"/>
  <pageSetup paperSize="9" scale="8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B6" sqref="B6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197</v>
      </c>
      <c r="C4" s="48" t="s">
        <v>58</v>
      </c>
    </row>
    <row r="5" spans="1:3" x14ac:dyDescent="0.25">
      <c r="B5" s="49" t="s">
        <v>135</v>
      </c>
      <c r="C5" s="50">
        <v>25152</v>
      </c>
    </row>
    <row r="6" spans="1:3" ht="15.75" thickBot="1" x14ac:dyDescent="0.3">
      <c r="B6" s="51" t="s">
        <v>56</v>
      </c>
      <c r="C6" s="52">
        <v>25152</v>
      </c>
    </row>
    <row r="8" spans="1:3" x14ac:dyDescent="0.25">
      <c r="B8" t="s">
        <v>108</v>
      </c>
    </row>
    <row r="9" spans="1:3" ht="15.75" thickBot="1" x14ac:dyDescent="0.3"/>
    <row r="10" spans="1:3" ht="45" x14ac:dyDescent="0.25">
      <c r="B10" s="40" t="s">
        <v>61</v>
      </c>
      <c r="C10" s="42" t="s">
        <v>237</v>
      </c>
    </row>
    <row r="11" spans="1:3" ht="15.75" thickBot="1" x14ac:dyDescent="0.3">
      <c r="B11" s="43" t="s">
        <v>0</v>
      </c>
      <c r="C11" s="45">
        <v>25336</v>
      </c>
    </row>
    <row r="61" spans="3:3" ht="30" x14ac:dyDescent="0.25">
      <c r="C61" s="11" t="s">
        <v>136</v>
      </c>
    </row>
  </sheetData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B12" sqref="B12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198</v>
      </c>
      <c r="C4" s="48" t="s">
        <v>58</v>
      </c>
    </row>
    <row r="5" spans="1:3" x14ac:dyDescent="0.25">
      <c r="B5" s="49" t="s">
        <v>84</v>
      </c>
      <c r="C5" s="50">
        <v>80366</v>
      </c>
    </row>
    <row r="6" spans="1:3" x14ac:dyDescent="0.25">
      <c r="B6" s="49" t="s">
        <v>87</v>
      </c>
      <c r="C6" s="50">
        <v>6000</v>
      </c>
    </row>
    <row r="7" spans="1:3" x14ac:dyDescent="0.25">
      <c r="B7" s="49" t="s">
        <v>83</v>
      </c>
      <c r="C7" s="50">
        <v>2500</v>
      </c>
    </row>
    <row r="8" spans="1:3" x14ac:dyDescent="0.25">
      <c r="B8" s="49" t="s">
        <v>88</v>
      </c>
      <c r="C8" s="50">
        <v>1300</v>
      </c>
    </row>
    <row r="9" spans="1:3" x14ac:dyDescent="0.25">
      <c r="B9" s="49" t="s">
        <v>85</v>
      </c>
      <c r="C9" s="50">
        <v>500</v>
      </c>
    </row>
    <row r="10" spans="1:3" x14ac:dyDescent="0.25">
      <c r="B10" s="49" t="s">
        <v>86</v>
      </c>
      <c r="C10" s="50">
        <v>500</v>
      </c>
    </row>
    <row r="11" spans="1:3" ht="15.75" thickBot="1" x14ac:dyDescent="0.3">
      <c r="B11" s="51" t="s">
        <v>56</v>
      </c>
      <c r="C11" s="52">
        <v>91166</v>
      </c>
    </row>
    <row r="13" spans="1:3" x14ac:dyDescent="0.25">
      <c r="B13" s="8" t="s">
        <v>90</v>
      </c>
    </row>
    <row r="14" spans="1:3" ht="15.75" thickBot="1" x14ac:dyDescent="0.3"/>
    <row r="15" spans="1:3" ht="45" x14ac:dyDescent="0.25">
      <c r="B15" s="40" t="s">
        <v>61</v>
      </c>
      <c r="C15" s="42" t="s">
        <v>237</v>
      </c>
    </row>
    <row r="16" spans="1:3" ht="15.75" thickBot="1" x14ac:dyDescent="0.3">
      <c r="B16" s="43" t="s">
        <v>0</v>
      </c>
      <c r="C16" s="45">
        <v>94489</v>
      </c>
    </row>
    <row r="61" spans="3:3" ht="30" x14ac:dyDescent="0.25">
      <c r="C61" s="11" t="s">
        <v>136</v>
      </c>
    </row>
  </sheetData>
  <sortState ref="B5:C10">
    <sortCondition descending="1" ref="C5:C10"/>
  </sortState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B7" sqref="B7"/>
    </sheetView>
  </sheetViews>
  <sheetFormatPr defaultRowHeight="15" x14ac:dyDescent="0.25"/>
  <cols>
    <col min="1" max="1" width="8.5703125" style="6" customWidth="1"/>
    <col min="2" max="2" width="63.140625" customWidth="1"/>
    <col min="3" max="4" width="16.7109375" customWidth="1"/>
  </cols>
  <sheetData>
    <row r="1" spans="1:4" ht="18.75" x14ac:dyDescent="0.3">
      <c r="A1" s="12" t="s">
        <v>239</v>
      </c>
      <c r="B1" s="10" t="s">
        <v>1</v>
      </c>
      <c r="C1" s="10"/>
    </row>
    <row r="2" spans="1:4" ht="18.75" x14ac:dyDescent="0.3">
      <c r="A2" s="12"/>
      <c r="B2" s="10" t="s">
        <v>220</v>
      </c>
      <c r="C2" s="10"/>
    </row>
    <row r="3" spans="1:4" ht="15.75" thickBot="1" x14ac:dyDescent="0.3">
      <c r="C3" s="6" t="s">
        <v>59</v>
      </c>
    </row>
    <row r="4" spans="1:4" ht="30" x14ac:dyDescent="0.25">
      <c r="B4" s="47" t="s">
        <v>199</v>
      </c>
      <c r="C4" s="48" t="s">
        <v>58</v>
      </c>
    </row>
    <row r="5" spans="1:4" x14ac:dyDescent="0.25">
      <c r="B5" s="49" t="s">
        <v>91</v>
      </c>
      <c r="C5" s="50">
        <v>7000</v>
      </c>
    </row>
    <row r="6" spans="1:4" x14ac:dyDescent="0.25">
      <c r="B6" s="49" t="s">
        <v>92</v>
      </c>
      <c r="C6" s="50">
        <v>7000</v>
      </c>
    </row>
    <row r="7" spans="1:4" ht="15.75" thickBot="1" x14ac:dyDescent="0.3">
      <c r="B7" s="51" t="s">
        <v>56</v>
      </c>
      <c r="C7" s="52">
        <v>14000</v>
      </c>
    </row>
    <row r="9" spans="1:4" x14ac:dyDescent="0.25">
      <c r="B9" t="s">
        <v>90</v>
      </c>
    </row>
    <row r="10" spans="1:4" ht="15.75" thickBot="1" x14ac:dyDescent="0.3"/>
    <row r="11" spans="1:4" ht="29.25" customHeight="1" x14ac:dyDescent="0.25">
      <c r="B11" s="40" t="s">
        <v>61</v>
      </c>
      <c r="C11" s="41" t="s">
        <v>237</v>
      </c>
      <c r="D11" s="42" t="s">
        <v>229</v>
      </c>
    </row>
    <row r="12" spans="1:4" ht="15.75" thickBot="1" x14ac:dyDescent="0.3">
      <c r="B12" s="43" t="s">
        <v>0</v>
      </c>
      <c r="C12" s="44">
        <v>110000</v>
      </c>
      <c r="D12" s="45">
        <v>80000</v>
      </c>
    </row>
    <row r="61" spans="3:3" ht="30" x14ac:dyDescent="0.25">
      <c r="C61" s="11" t="s">
        <v>136</v>
      </c>
    </row>
  </sheetData>
  <pageMargins left="0.70866141732283472" right="0.70866141732283472" top="0.78740157480314965" bottom="0.78740157480314965" header="0.31496062992125984" footer="0.31496062992125984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selection activeCell="B6" sqref="B6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200</v>
      </c>
      <c r="C4" s="48" t="s">
        <v>217</v>
      </c>
    </row>
    <row r="5" spans="1:3" x14ac:dyDescent="0.25">
      <c r="B5" s="49" t="s">
        <v>215</v>
      </c>
      <c r="C5" s="50">
        <v>40977.476999999999</v>
      </c>
    </row>
    <row r="6" spans="1:3" x14ac:dyDescent="0.25">
      <c r="B6" s="49" t="s">
        <v>214</v>
      </c>
      <c r="C6" s="50">
        <v>30163.792000000001</v>
      </c>
    </row>
    <row r="7" spans="1:3" x14ac:dyDescent="0.25">
      <c r="B7" s="49" t="s">
        <v>210</v>
      </c>
      <c r="C7" s="50">
        <v>22734.508999999998</v>
      </c>
    </row>
    <row r="8" spans="1:3" x14ac:dyDescent="0.25">
      <c r="B8" s="49" t="s">
        <v>211</v>
      </c>
      <c r="C8" s="50">
        <v>16886.223000000002</v>
      </c>
    </row>
    <row r="9" spans="1:3" x14ac:dyDescent="0.25">
      <c r="B9" s="49" t="s">
        <v>173</v>
      </c>
      <c r="C9" s="50">
        <v>8269.7389999999996</v>
      </c>
    </row>
    <row r="10" spans="1:3" x14ac:dyDescent="0.25">
      <c r="B10" s="49" t="s">
        <v>216</v>
      </c>
      <c r="C10" s="50">
        <v>7013.4830000000002</v>
      </c>
    </row>
    <row r="11" spans="1:3" x14ac:dyDescent="0.25">
      <c r="B11" s="49" t="s">
        <v>213</v>
      </c>
      <c r="C11" s="50">
        <v>6708.81</v>
      </c>
    </row>
    <row r="12" spans="1:3" x14ac:dyDescent="0.25">
      <c r="B12" s="49" t="s">
        <v>212</v>
      </c>
      <c r="C12" s="50">
        <v>6292.9669999999996</v>
      </c>
    </row>
    <row r="13" spans="1:3" ht="15.75" thickBot="1" x14ac:dyDescent="0.3">
      <c r="B13" s="51" t="s">
        <v>56</v>
      </c>
      <c r="C13" s="52">
        <v>139047</v>
      </c>
    </row>
    <row r="15" spans="1:3" x14ac:dyDescent="0.25">
      <c r="B15" t="s">
        <v>222</v>
      </c>
    </row>
    <row r="16" spans="1:3" ht="15.75" thickBot="1" x14ac:dyDescent="0.3"/>
    <row r="17" spans="2:3" ht="32.25" customHeight="1" x14ac:dyDescent="0.25">
      <c r="B17" s="40" t="s">
        <v>61</v>
      </c>
      <c r="C17" s="42" t="s">
        <v>237</v>
      </c>
    </row>
    <row r="18" spans="2:3" ht="15.75" thickBot="1" x14ac:dyDescent="0.3">
      <c r="B18" s="43" t="s">
        <v>0</v>
      </c>
      <c r="C18" s="45">
        <v>139047</v>
      </c>
    </row>
    <row r="63" spans="3:3" ht="30" x14ac:dyDescent="0.25">
      <c r="C63" s="11" t="s">
        <v>136</v>
      </c>
    </row>
  </sheetData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/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201</v>
      </c>
      <c r="C4" s="48" t="s">
        <v>58</v>
      </c>
    </row>
    <row r="5" spans="1:3" x14ac:dyDescent="0.25">
      <c r="B5" s="49" t="s">
        <v>130</v>
      </c>
      <c r="C5" s="50">
        <v>101733</v>
      </c>
    </row>
    <row r="6" spans="1:3" x14ac:dyDescent="0.25">
      <c r="B6" s="49" t="s">
        <v>133</v>
      </c>
      <c r="C6" s="50">
        <v>69137</v>
      </c>
    </row>
    <row r="7" spans="1:3" x14ac:dyDescent="0.25">
      <c r="B7" s="49" t="s">
        <v>132</v>
      </c>
      <c r="C7" s="50">
        <v>57095</v>
      </c>
    </row>
    <row r="8" spans="1:3" x14ac:dyDescent="0.25">
      <c r="B8" s="49" t="s">
        <v>131</v>
      </c>
      <c r="C8" s="50">
        <v>15571</v>
      </c>
    </row>
    <row r="9" spans="1:3" x14ac:dyDescent="0.25">
      <c r="B9" s="49" t="s">
        <v>129</v>
      </c>
      <c r="C9" s="50">
        <v>4843</v>
      </c>
    </row>
    <row r="10" spans="1:3" ht="15.75" thickBot="1" x14ac:dyDescent="0.3">
      <c r="B10" s="51" t="s">
        <v>56</v>
      </c>
      <c r="C10" s="52">
        <v>248379</v>
      </c>
    </row>
    <row r="12" spans="1:3" x14ac:dyDescent="0.25">
      <c r="B12" t="s">
        <v>134</v>
      </c>
    </row>
    <row r="13" spans="1:3" ht="15.75" thickBot="1" x14ac:dyDescent="0.3"/>
    <row r="14" spans="1:3" ht="33.75" customHeight="1" x14ac:dyDescent="0.25">
      <c r="B14" s="40" t="s">
        <v>61</v>
      </c>
      <c r="C14" s="42" t="s">
        <v>237</v>
      </c>
    </row>
    <row r="15" spans="1:3" ht="15.75" thickBot="1" x14ac:dyDescent="0.3">
      <c r="B15" s="43" t="s">
        <v>0</v>
      </c>
      <c r="C15" s="45">
        <v>257600</v>
      </c>
    </row>
    <row r="61" spans="3:3" ht="30" x14ac:dyDescent="0.25">
      <c r="C61" s="11" t="s">
        <v>136</v>
      </c>
    </row>
  </sheetData>
  <sortState ref="B5:C9">
    <sortCondition descending="1" ref="C5:C9"/>
  </sortState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workbookViewId="0">
      <selection activeCell="B9" sqref="B9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202</v>
      </c>
      <c r="C4" s="48" t="s">
        <v>58</v>
      </c>
    </row>
    <row r="5" spans="1:3" x14ac:dyDescent="0.25">
      <c r="B5" s="49" t="s">
        <v>176</v>
      </c>
      <c r="C5" s="50">
        <v>70351</v>
      </c>
    </row>
    <row r="6" spans="1:3" x14ac:dyDescent="0.25">
      <c r="B6" s="49" t="s">
        <v>177</v>
      </c>
      <c r="C6" s="50">
        <v>54194</v>
      </c>
    </row>
    <row r="7" spans="1:3" x14ac:dyDescent="0.25">
      <c r="B7" s="49" t="s">
        <v>178</v>
      </c>
      <c r="C7" s="50">
        <v>42967</v>
      </c>
    </row>
    <row r="8" spans="1:3" x14ac:dyDescent="0.25">
      <c r="B8" s="49" t="s">
        <v>235</v>
      </c>
      <c r="C8" s="50">
        <v>34251</v>
      </c>
    </row>
    <row r="9" spans="1:3" x14ac:dyDescent="0.25">
      <c r="B9" s="49" t="s">
        <v>179</v>
      </c>
      <c r="C9" s="50">
        <v>28593</v>
      </c>
    </row>
    <row r="10" spans="1:3" x14ac:dyDescent="0.25">
      <c r="B10" s="49" t="s">
        <v>180</v>
      </c>
      <c r="C10" s="50">
        <v>28247</v>
      </c>
    </row>
    <row r="11" spans="1:3" x14ac:dyDescent="0.25">
      <c r="B11" s="49" t="s">
        <v>181</v>
      </c>
      <c r="C11" s="50">
        <v>25169</v>
      </c>
    </row>
    <row r="12" spans="1:3" x14ac:dyDescent="0.25">
      <c r="B12" s="49" t="s">
        <v>182</v>
      </c>
      <c r="C12" s="50">
        <v>19950</v>
      </c>
    </row>
    <row r="13" spans="1:3" x14ac:dyDescent="0.25">
      <c r="B13" s="49" t="s">
        <v>183</v>
      </c>
      <c r="C13" s="50">
        <v>14936</v>
      </c>
    </row>
    <row r="14" spans="1:3" x14ac:dyDescent="0.25">
      <c r="B14" s="49" t="s">
        <v>186</v>
      </c>
      <c r="C14" s="50">
        <v>10661</v>
      </c>
    </row>
    <row r="15" spans="1:3" x14ac:dyDescent="0.25">
      <c r="B15" s="49" t="s">
        <v>185</v>
      </c>
      <c r="C15" s="50">
        <v>10531</v>
      </c>
    </row>
    <row r="16" spans="1:3" x14ac:dyDescent="0.25">
      <c r="B16" s="49" t="s">
        <v>184</v>
      </c>
      <c r="C16" s="50">
        <v>9224</v>
      </c>
    </row>
    <row r="17" spans="2:3" x14ac:dyDescent="0.25">
      <c r="B17" s="49" t="s">
        <v>187</v>
      </c>
      <c r="C17" s="50">
        <v>6663</v>
      </c>
    </row>
    <row r="18" spans="2:3" ht="15.75" thickBot="1" x14ac:dyDescent="0.3">
      <c r="B18" s="51" t="s">
        <v>56</v>
      </c>
      <c r="C18" s="52">
        <f>SUM(C5:C17)</f>
        <v>355737</v>
      </c>
    </row>
    <row r="20" spans="2:3" x14ac:dyDescent="0.25">
      <c r="B20" t="s">
        <v>225</v>
      </c>
    </row>
    <row r="21" spans="2:3" ht="15.75" thickBot="1" x14ac:dyDescent="0.3"/>
    <row r="22" spans="2:3" ht="34.5" customHeight="1" x14ac:dyDescent="0.25">
      <c r="B22" s="40" t="s">
        <v>61</v>
      </c>
      <c r="C22" s="42" t="s">
        <v>237</v>
      </c>
    </row>
    <row r="23" spans="2:3" ht="15.75" thickBot="1" x14ac:dyDescent="0.3">
      <c r="B23" s="43" t="s">
        <v>191</v>
      </c>
      <c r="C23" s="45">
        <v>420923</v>
      </c>
    </row>
    <row r="55" spans="3:3" ht="30" x14ac:dyDescent="0.25">
      <c r="C55" s="11" t="s">
        <v>136</v>
      </c>
    </row>
  </sheetData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B6" sqref="B6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203</v>
      </c>
      <c r="C4" s="48" t="s">
        <v>58</v>
      </c>
    </row>
    <row r="5" spans="1:3" x14ac:dyDescent="0.25">
      <c r="B5" s="49" t="s">
        <v>175</v>
      </c>
      <c r="C5" s="50">
        <v>50000</v>
      </c>
    </row>
    <row r="6" spans="1:3" ht="15.75" thickBot="1" x14ac:dyDescent="0.3">
      <c r="B6" s="51" t="s">
        <v>56</v>
      </c>
      <c r="C6" s="52">
        <v>50000</v>
      </c>
    </row>
    <row r="8" spans="1:3" x14ac:dyDescent="0.25">
      <c r="B8" t="s">
        <v>174</v>
      </c>
    </row>
    <row r="9" spans="1:3" ht="15.75" thickBot="1" x14ac:dyDescent="0.3"/>
    <row r="10" spans="1:3" ht="32.25" customHeight="1" x14ac:dyDescent="0.25">
      <c r="B10" s="40" t="s">
        <v>61</v>
      </c>
      <c r="C10" s="42" t="s">
        <v>237</v>
      </c>
    </row>
    <row r="11" spans="1:3" ht="15.75" thickBot="1" x14ac:dyDescent="0.3">
      <c r="B11" s="43" t="s">
        <v>0</v>
      </c>
      <c r="C11" s="45">
        <v>50000</v>
      </c>
    </row>
    <row r="61" spans="3:3" ht="30" x14ac:dyDescent="0.25">
      <c r="C61" s="11" t="s">
        <v>136</v>
      </c>
    </row>
  </sheetData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B12" sqref="B11:B12"/>
    </sheetView>
  </sheetViews>
  <sheetFormatPr defaultRowHeight="15" x14ac:dyDescent="0.25"/>
  <cols>
    <col min="1" max="1" width="8.5703125" style="6" customWidth="1"/>
    <col min="2" max="2" width="70.5703125" customWidth="1"/>
    <col min="3" max="3" width="17" bestFit="1" customWidth="1"/>
  </cols>
  <sheetData>
    <row r="1" spans="1:3" ht="18.75" x14ac:dyDescent="0.3">
      <c r="A1" s="12" t="s">
        <v>239</v>
      </c>
      <c r="B1" s="10" t="s">
        <v>1</v>
      </c>
      <c r="C1" s="10"/>
    </row>
    <row r="2" spans="1:3" ht="18.75" x14ac:dyDescent="0.3">
      <c r="A2" s="12"/>
      <c r="B2" s="10" t="s">
        <v>220</v>
      </c>
      <c r="C2" s="10"/>
    </row>
    <row r="3" spans="1:3" ht="15.75" thickBot="1" x14ac:dyDescent="0.3">
      <c r="C3" s="6" t="s">
        <v>59</v>
      </c>
    </row>
    <row r="4" spans="1:3" ht="30" x14ac:dyDescent="0.25">
      <c r="B4" s="47" t="s">
        <v>204</v>
      </c>
      <c r="C4" s="48" t="s">
        <v>58</v>
      </c>
    </row>
    <row r="5" spans="1:3" x14ac:dyDescent="0.25">
      <c r="B5" s="49" t="s">
        <v>124</v>
      </c>
      <c r="C5" s="50">
        <v>96059</v>
      </c>
    </row>
    <row r="6" spans="1:3" x14ac:dyDescent="0.25">
      <c r="B6" s="49" t="s">
        <v>125</v>
      </c>
      <c r="C6" s="50">
        <v>85334</v>
      </c>
    </row>
    <row r="7" spans="1:3" x14ac:dyDescent="0.25">
      <c r="B7" s="49" t="s">
        <v>127</v>
      </c>
      <c r="C7" s="50">
        <v>75079</v>
      </c>
    </row>
    <row r="8" spans="1:3" x14ac:dyDescent="0.25">
      <c r="B8" s="49" t="s">
        <v>119</v>
      </c>
      <c r="C8" s="50">
        <v>24885</v>
      </c>
    </row>
    <row r="9" spans="1:3" x14ac:dyDescent="0.25">
      <c r="B9" s="49" t="s">
        <v>126</v>
      </c>
      <c r="C9" s="50">
        <v>18451</v>
      </c>
    </row>
    <row r="10" spans="1:3" x14ac:dyDescent="0.25">
      <c r="B10" s="49" t="s">
        <v>110</v>
      </c>
      <c r="C10" s="50">
        <v>15835</v>
      </c>
    </row>
    <row r="11" spans="1:3" x14ac:dyDescent="0.25">
      <c r="B11" s="49" t="s">
        <v>123</v>
      </c>
      <c r="C11" s="50">
        <v>14755</v>
      </c>
    </row>
    <row r="12" spans="1:3" x14ac:dyDescent="0.25">
      <c r="B12" s="49" t="s">
        <v>117</v>
      </c>
      <c r="C12" s="50">
        <v>13392</v>
      </c>
    </row>
    <row r="13" spans="1:3" x14ac:dyDescent="0.25">
      <c r="B13" s="49" t="s">
        <v>120</v>
      </c>
      <c r="C13" s="50">
        <v>12589</v>
      </c>
    </row>
    <row r="14" spans="1:3" x14ac:dyDescent="0.25">
      <c r="B14" s="49" t="s">
        <v>122</v>
      </c>
      <c r="C14" s="50">
        <v>12498</v>
      </c>
    </row>
    <row r="15" spans="1:3" x14ac:dyDescent="0.25">
      <c r="B15" s="49" t="s">
        <v>128</v>
      </c>
      <c r="C15" s="50">
        <v>12238</v>
      </c>
    </row>
    <row r="16" spans="1:3" x14ac:dyDescent="0.25">
      <c r="B16" s="49" t="s">
        <v>121</v>
      </c>
      <c r="C16" s="50">
        <v>11127</v>
      </c>
    </row>
    <row r="17" spans="2:3" x14ac:dyDescent="0.25">
      <c r="B17" s="49" t="s">
        <v>111</v>
      </c>
      <c r="C17" s="50">
        <v>10587</v>
      </c>
    </row>
    <row r="18" spans="2:3" x14ac:dyDescent="0.25">
      <c r="B18" s="49" t="s">
        <v>118</v>
      </c>
      <c r="C18" s="50">
        <v>10127</v>
      </c>
    </row>
    <row r="19" spans="2:3" x14ac:dyDescent="0.25">
      <c r="B19" s="49" t="s">
        <v>115</v>
      </c>
      <c r="C19" s="50">
        <v>9398</v>
      </c>
    </row>
    <row r="20" spans="2:3" x14ac:dyDescent="0.25">
      <c r="B20" s="49" t="s">
        <v>109</v>
      </c>
      <c r="C20" s="50">
        <v>9057</v>
      </c>
    </row>
    <row r="21" spans="2:3" x14ac:dyDescent="0.25">
      <c r="B21" s="49" t="s">
        <v>112</v>
      </c>
      <c r="C21" s="50">
        <v>7566</v>
      </c>
    </row>
    <row r="22" spans="2:3" x14ac:dyDescent="0.25">
      <c r="B22" s="49" t="s">
        <v>114</v>
      </c>
      <c r="C22" s="50">
        <v>5110</v>
      </c>
    </row>
    <row r="23" spans="2:3" x14ac:dyDescent="0.25">
      <c r="B23" s="49" t="s">
        <v>116</v>
      </c>
      <c r="C23" s="50">
        <v>5056</v>
      </c>
    </row>
    <row r="24" spans="2:3" x14ac:dyDescent="0.25">
      <c r="B24" s="49" t="s">
        <v>113</v>
      </c>
      <c r="C24" s="50">
        <v>4063</v>
      </c>
    </row>
    <row r="25" spans="2:3" ht="15.75" thickBot="1" x14ac:dyDescent="0.3">
      <c r="B25" s="51" t="s">
        <v>56</v>
      </c>
      <c r="C25" s="52">
        <v>453206</v>
      </c>
    </row>
    <row r="27" spans="2:3" x14ac:dyDescent="0.25">
      <c r="B27" t="s">
        <v>90</v>
      </c>
    </row>
    <row r="28" spans="2:3" ht="15.75" thickBot="1" x14ac:dyDescent="0.3"/>
    <row r="29" spans="2:3" ht="34.5" customHeight="1" x14ac:dyDescent="0.25">
      <c r="B29" s="40" t="s">
        <v>61</v>
      </c>
      <c r="C29" s="42" t="s">
        <v>237</v>
      </c>
    </row>
    <row r="30" spans="2:3" ht="15.75" thickBot="1" x14ac:dyDescent="0.3">
      <c r="B30" s="43" t="s">
        <v>191</v>
      </c>
      <c r="C30" s="45">
        <v>491031</v>
      </c>
    </row>
    <row r="61" spans="3:3" ht="30" x14ac:dyDescent="0.25">
      <c r="C61" s="11" t="s">
        <v>136</v>
      </c>
    </row>
  </sheetData>
  <sortState ref="B5:C24">
    <sortCondition descending="1" ref="C5:C24"/>
  </sortState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sumář</vt:lpstr>
      <vt:lpstr>MZV</vt:lpstr>
      <vt:lpstr>MO</vt:lpstr>
      <vt:lpstr>MPSV</vt:lpstr>
      <vt:lpstr>MV</vt:lpstr>
      <vt:lpstr>MŽP</vt:lpstr>
      <vt:lpstr>MPO</vt:lpstr>
      <vt:lpstr>MD</vt:lpstr>
      <vt:lpstr>MZe</vt:lpstr>
      <vt:lpstr>MSMT</vt:lpstr>
      <vt:lpstr>MK</vt:lpstr>
      <vt:lpstr>MZd</vt:lpstr>
      <vt:lpstr>AV</vt:lpstr>
      <vt:lpstr>AV!Oblast_tisku</vt:lpstr>
      <vt:lpstr>MD!Oblast_tisku</vt:lpstr>
      <vt:lpstr>MK!Oblast_tisku</vt:lpstr>
      <vt:lpstr>MO!Oblast_tisku</vt:lpstr>
      <vt:lpstr>MPO!Oblast_tisku</vt:lpstr>
      <vt:lpstr>MPSV!Oblast_tisku</vt:lpstr>
      <vt:lpstr>MSMT!Oblast_tisku</vt:lpstr>
      <vt:lpstr>MV!Oblast_tisku</vt:lpstr>
      <vt:lpstr>MZd!Oblast_tisku</vt:lpstr>
      <vt:lpstr>MZe!Oblast_tisku</vt:lpstr>
      <vt:lpstr>MZV!Oblast_tisku</vt:lpstr>
      <vt:lpstr>MŽP!Oblast_tisku</vt:lpstr>
      <vt:lpstr>sumář!Oblast_tisku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Špičková Hana</cp:lastModifiedBy>
  <cp:lastPrinted>2018-04-25T10:56:13Z</cp:lastPrinted>
  <dcterms:created xsi:type="dcterms:W3CDTF">2018-03-15T12:13:48Z</dcterms:created>
  <dcterms:modified xsi:type="dcterms:W3CDTF">2018-04-25T10:59:22Z</dcterms:modified>
</cp:coreProperties>
</file>