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2720" windowHeight="11205"/>
  </bookViews>
  <sheets>
    <sheet name="2019" sheetId="28" r:id="rId1"/>
    <sheet name="List1" sheetId="29" r:id="rId2"/>
  </sheets>
  <externalReferences>
    <externalReference r:id="rId3"/>
    <externalReference r:id="rId4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45621"/>
</workbook>
</file>

<file path=xl/calcChain.xml><?xml version="1.0" encoding="utf-8"?>
<calcChain xmlns="http://schemas.openxmlformats.org/spreadsheetml/2006/main">
  <c r="I60" i="28" l="1"/>
  <c r="H60" i="28"/>
  <c r="I58" i="28"/>
  <c r="H58" i="28"/>
  <c r="I59" i="28"/>
  <c r="J60" i="28"/>
  <c r="J59" i="28"/>
  <c r="J58" i="28"/>
  <c r="J56" i="28" l="1"/>
  <c r="J57" i="28"/>
  <c r="J6" i="28" l="1"/>
  <c r="J47" i="28"/>
  <c r="J18" i="28" l="1"/>
  <c r="J20" i="28"/>
  <c r="J30" i="28" l="1"/>
  <c r="H13" i="28" l="1"/>
  <c r="J13" i="28"/>
  <c r="J41" i="28"/>
  <c r="J8" i="28" l="1"/>
  <c r="J51" i="28"/>
  <c r="J52" i="28"/>
  <c r="J15" i="28"/>
  <c r="J28" i="28"/>
  <c r="J10" i="28" l="1"/>
  <c r="J34" i="28" l="1"/>
  <c r="J33" i="28" s="1"/>
  <c r="J44" i="28" l="1"/>
  <c r="J49" i="28"/>
  <c r="J38" i="28" l="1"/>
  <c r="J24" i="28"/>
  <c r="J23" i="28" s="1"/>
  <c r="F26" i="28" l="1"/>
  <c r="E60" i="28" l="1"/>
  <c r="D60" i="28"/>
  <c r="C60" i="28"/>
  <c r="H59" i="28"/>
  <c r="E59" i="28"/>
  <c r="D59" i="28"/>
  <c r="C59" i="28"/>
  <c r="E58" i="28"/>
  <c r="D58" i="28"/>
  <c r="C58" i="28"/>
  <c r="F55" i="28"/>
  <c r="F54" i="28"/>
  <c r="F53" i="28"/>
  <c r="I52" i="28"/>
  <c r="H52" i="28"/>
  <c r="E52" i="28"/>
  <c r="D52" i="28"/>
  <c r="C52" i="28"/>
  <c r="I51" i="28"/>
  <c r="H51" i="28"/>
  <c r="G51" i="28"/>
  <c r="E51" i="28"/>
  <c r="D51" i="28"/>
  <c r="C51" i="28"/>
  <c r="F50" i="28"/>
  <c r="I49" i="28"/>
  <c r="H49" i="28"/>
  <c r="E49" i="28"/>
  <c r="D49" i="28"/>
  <c r="C49" i="28"/>
  <c r="F48" i="28"/>
  <c r="I47" i="28"/>
  <c r="H47" i="28"/>
  <c r="E47" i="28"/>
  <c r="D47" i="28"/>
  <c r="F46" i="28"/>
  <c r="F45" i="28"/>
  <c r="I44" i="28"/>
  <c r="H44" i="28"/>
  <c r="E44" i="28"/>
  <c r="D44" i="28"/>
  <c r="C44" i="28"/>
  <c r="F43" i="28"/>
  <c r="F42" i="28"/>
  <c r="I41" i="28"/>
  <c r="H41" i="28"/>
  <c r="E41" i="28"/>
  <c r="D41" i="28"/>
  <c r="C41" i="28"/>
  <c r="F40" i="28"/>
  <c r="F39" i="28"/>
  <c r="I38" i="28"/>
  <c r="H38" i="28"/>
  <c r="E38" i="28"/>
  <c r="D38" i="28"/>
  <c r="C38" i="28"/>
  <c r="F37" i="28"/>
  <c r="F36" i="28"/>
  <c r="F35" i="28"/>
  <c r="I34" i="28"/>
  <c r="H34" i="28"/>
  <c r="G34" i="28"/>
  <c r="E34" i="28"/>
  <c r="D34" i="28"/>
  <c r="C34" i="28"/>
  <c r="I33" i="28"/>
  <c r="H33" i="28"/>
  <c r="G33" i="28"/>
  <c r="E33" i="28"/>
  <c r="D33" i="28"/>
  <c r="C33" i="28"/>
  <c r="F32" i="28"/>
  <c r="F31" i="28"/>
  <c r="I30" i="28"/>
  <c r="H30" i="28"/>
  <c r="E30" i="28"/>
  <c r="D30" i="28"/>
  <c r="C30" i="28"/>
  <c r="F29" i="28"/>
  <c r="I28" i="28"/>
  <c r="H28" i="28"/>
  <c r="E28" i="28"/>
  <c r="D28" i="28"/>
  <c r="C28" i="28"/>
  <c r="F27" i="28"/>
  <c r="F25" i="28"/>
  <c r="I24" i="28"/>
  <c r="H24" i="28"/>
  <c r="E24" i="28"/>
  <c r="D24" i="28"/>
  <c r="C24" i="28"/>
  <c r="I23" i="28"/>
  <c r="H23" i="28"/>
  <c r="E23" i="28"/>
  <c r="D23" i="28"/>
  <c r="C23" i="28"/>
  <c r="F21" i="28"/>
  <c r="I20" i="28"/>
  <c r="H20" i="28"/>
  <c r="E20" i="28"/>
  <c r="D20" i="28"/>
  <c r="C20" i="28"/>
  <c r="F19" i="28"/>
  <c r="I18" i="28"/>
  <c r="H18" i="28"/>
  <c r="E18" i="28"/>
  <c r="D18" i="28"/>
  <c r="C18" i="28"/>
  <c r="F17" i="28"/>
  <c r="F16" i="28"/>
  <c r="I15" i="28"/>
  <c r="H15" i="28"/>
  <c r="E15" i="28"/>
  <c r="D15" i="28"/>
  <c r="C15" i="28"/>
  <c r="F14" i="28"/>
  <c r="F13" i="28" s="1"/>
  <c r="I13" i="28"/>
  <c r="E13" i="28"/>
  <c r="D13" i="28"/>
  <c r="C13" i="28"/>
  <c r="F12" i="28"/>
  <c r="F11" i="28"/>
  <c r="I10" i="28"/>
  <c r="H10" i="28"/>
  <c r="E10" i="28"/>
  <c r="D10" i="28"/>
  <c r="C10" i="28"/>
  <c r="F9" i="28"/>
  <c r="I8" i="28"/>
  <c r="E8" i="28"/>
  <c r="D8" i="28"/>
  <c r="C8" i="28"/>
  <c r="F7" i="28"/>
  <c r="F6" i="28" s="1"/>
  <c r="I6" i="28"/>
  <c r="H6" i="28"/>
  <c r="E6" i="28"/>
  <c r="D6" i="28"/>
  <c r="C6" i="28"/>
  <c r="F30" i="28" l="1"/>
  <c r="F41" i="28"/>
  <c r="F51" i="28"/>
  <c r="F15" i="28"/>
  <c r="F20" i="28"/>
  <c r="F47" i="28"/>
  <c r="F34" i="28"/>
  <c r="D57" i="28"/>
  <c r="C56" i="28"/>
  <c r="I57" i="28"/>
  <c r="E56" i="28"/>
  <c r="F24" i="28"/>
  <c r="C57" i="28"/>
  <c r="H57" i="28"/>
  <c r="H56" i="28"/>
  <c r="I56" i="28"/>
  <c r="F52" i="28"/>
  <c r="F49" i="28"/>
  <c r="F44" i="28"/>
  <c r="F38" i="28"/>
  <c r="F33" i="28"/>
  <c r="F28" i="28"/>
  <c r="F23" i="28"/>
  <c r="F60" i="28"/>
  <c r="F18" i="28"/>
  <c r="F10" i="28"/>
  <c r="D56" i="28"/>
  <c r="F59" i="28"/>
  <c r="F8" i="28"/>
  <c r="F58" i="28"/>
  <c r="E57" i="28"/>
  <c r="F56" i="28" l="1"/>
  <c r="F57" i="28"/>
</calcChain>
</file>

<file path=xl/sharedStrings.xml><?xml version="1.0" encoding="utf-8"?>
<sst xmlns="http://schemas.openxmlformats.org/spreadsheetml/2006/main" count="77" uniqueCount="44">
  <si>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</si>
  <si>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</si>
  <si>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</si>
  <si>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</si>
  <si>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</si>
  <si>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</si>
  <si>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</si>
  <si>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% plnění</t>
  </si>
  <si>
    <t>schválený</t>
  </si>
  <si>
    <t>rozp. po zm.</t>
  </si>
  <si>
    <t>Skutečnost</t>
  </si>
  <si>
    <t xml:space="preserve">po změnách </t>
  </si>
  <si>
    <t>Grantová agentura ČR</t>
  </si>
  <si>
    <t>Ministerstvo zdravotnictví</t>
  </si>
  <si>
    <t>zahraniční zdroje</t>
  </si>
  <si>
    <t>národní zdroje</t>
  </si>
  <si>
    <t xml:space="preserve">Nároky z nespotřebovaných výdajů </t>
  </si>
  <si>
    <t>Úřad vlády ČR</t>
  </si>
  <si>
    <t>Ministerstvo zemědělství</t>
  </si>
  <si>
    <t>Včetně výdajů krytých příjmy ze zahraničních programů )*</t>
  </si>
  <si>
    <t>**)  označené kapitoly jsou pouze příjemci účelové podpory, resp. organizace (OSS) v jejich působnosti</t>
  </si>
  <si>
    <t xml:space="preserve"> </t>
  </si>
  <si>
    <t>Ministerstvo zahraničních věcí</t>
  </si>
  <si>
    <t xml:space="preserve">Ministerstvo práce a sociálních věcí </t>
  </si>
  <si>
    <t>Ministerstvo životního prostředí</t>
  </si>
  <si>
    <t xml:space="preserve">Ministerstvo dopravy </t>
  </si>
  <si>
    <t>mimorozp</t>
  </si>
  <si>
    <t>zdroje</t>
  </si>
  <si>
    <t>k 31. 12. 2018</t>
  </si>
  <si>
    <t>stav k 1.1.2019</t>
  </si>
  <si>
    <t>pro srovnání</t>
  </si>
  <si>
    <t xml:space="preserve">v tom:        účelové výdaje </t>
  </si>
  <si>
    <t>stav k 1.1.2020</t>
  </si>
  <si>
    <t>čerpání 2019</t>
  </si>
  <si>
    <t>Rozpočet 2019</t>
  </si>
  <si>
    <t>k 31. 12. 2019</t>
  </si>
  <si>
    <t>PŘEHLED NÁROKŮ Z NESPOTŘEBOVANÝCH VÝDAJŮ (v tis. Kč)</t>
  </si>
  <si>
    <t>Ministerstvo průmyslu a obchodu )*</t>
  </si>
  <si>
    <t>Ministerstvo spravedlnosti    **)</t>
  </si>
  <si>
    <t>Ústav pro studium totalitních režimů **)</t>
  </si>
  <si>
    <t>Technologická agentura ČR )*</t>
  </si>
  <si>
    <t>Výdaje na podporu VaVaI celkem )*</t>
  </si>
  <si>
    <t>Ministerstvo školství, mládeže a tělovýchovy )*</t>
  </si>
  <si>
    <t>354 A5 - Příloha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</si>
</sst>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38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0"/>
      <name val="Times New Roman"/>
      <family val="1"/>
      <charset val="238"/>
    </font>
    <font>
      <b/>
      <sz val="12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z val="11"/>
      <name val="Arial"/>
      <family val="2"/>
      <charset val="238"/>
    </font>
    <font>
      <sz val="2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4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69">
    <xf numFmtId="0" fontId="0" fillId="0" borderId="0" xfId="0"/>
    <xf numFmtId="0" fontId="16" fillId="0" borderId="0" xfId="41" applyFont="1"/>
    <xf numFmtId="0" fontId="16" fillId="0" borderId="0" xfId="41" applyFont="1" applyFill="1"/>
    <xf numFmtId="0" fontId="26" fillId="0" borderId="0" xfId="41" applyFont="1" applyAlignment="1">
      <alignment horizontal="center"/>
    </xf>
    <xf numFmtId="0" fontId="15" fillId="0" borderId="0" xfId="41" applyFont="1"/>
    <xf numFmtId="0" fontId="30" fillId="0" borderId="0" xfId="41" applyFont="1" applyAlignment="1">
      <alignment horizontal="center"/>
    </xf>
    <xf numFmtId="0" fontId="30" fillId="0" borderId="0" xfId="41" applyFont="1" applyAlignment="1">
      <alignment horizontal="right"/>
    </xf>
    <xf numFmtId="4" fontId="32" fillId="0" borderId="13" xfId="42" applyNumberFormat="1" applyFont="1" applyFill="1" applyBorder="1" applyAlignment="1">
      <alignment horizontal="right" vertical="center" wrapText="1" indent="1"/>
    </xf>
    <xf numFmtId="4" fontId="32" fillId="0" borderId="20" xfId="42" applyNumberFormat="1" applyFont="1" applyFill="1" applyBorder="1" applyAlignment="1">
      <alignment horizontal="right" vertical="center" wrapText="1" indent="1"/>
    </xf>
    <xf numFmtId="4" fontId="32" fillId="0" borderId="18" xfId="42" applyNumberFormat="1" applyFont="1" applyFill="1" applyBorder="1" applyAlignment="1">
      <alignment horizontal="right" vertical="center" wrapText="1" indent="1"/>
    </xf>
    <xf numFmtId="4" fontId="32" fillId="0" borderId="12" xfId="42" applyNumberFormat="1" applyFont="1" applyFill="1" applyBorder="1" applyAlignment="1">
      <alignment horizontal="right" vertical="center" wrapText="1" indent="1"/>
    </xf>
    <xf numFmtId="4" fontId="32" fillId="0" borderId="17" xfId="42" applyNumberFormat="1" applyFont="1" applyFill="1" applyBorder="1" applyAlignment="1">
      <alignment horizontal="right" vertical="center" wrapText="1" indent="1"/>
    </xf>
    <xf numFmtId="4" fontId="32" fillId="0" borderId="11" xfId="42" applyNumberFormat="1" applyFont="1" applyFill="1" applyBorder="1" applyAlignment="1">
      <alignment horizontal="right" vertical="center" wrapText="1" indent="1"/>
    </xf>
    <xf numFmtId="4" fontId="15" fillId="0" borderId="0" xfId="41" applyNumberFormat="1" applyFont="1"/>
    <xf numFmtId="0" fontId="30" fillId="0" borderId="0" xfId="0" applyFont="1" applyFill="1"/>
    <xf numFmtId="0" fontId="31" fillId="0" borderId="0" xfId="41" applyFont="1" applyFill="1"/>
    <xf numFmtId="4" fontId="30" fillId="0" borderId="22" xfId="41" applyNumberFormat="1" applyFont="1" applyFill="1" applyBorder="1" applyAlignment="1">
      <alignment horizontal="right" vertical="center" wrapText="1" indent="1"/>
    </xf>
    <xf numFmtId="4" fontId="30" fillId="0" borderId="23" xfId="41" applyNumberFormat="1" applyFont="1" applyFill="1" applyBorder="1" applyAlignment="1">
      <alignment horizontal="right" vertical="center" wrapText="1" indent="1"/>
    </xf>
    <xf numFmtId="0" fontId="16" fillId="0" borderId="0" xfId="41" applyFont="1" applyBorder="1"/>
    <xf numFmtId="4" fontId="30" fillId="0" borderId="11" xfId="41" applyNumberFormat="1" applyFont="1" applyFill="1" applyBorder="1" applyAlignment="1">
      <alignment horizontal="right" indent="1"/>
    </xf>
    <xf numFmtId="4" fontId="30" fillId="0" borderId="15" xfId="41" applyNumberFormat="1" applyFont="1" applyFill="1" applyBorder="1" applyAlignment="1">
      <alignment horizontal="right" indent="1"/>
    </xf>
    <xf numFmtId="4" fontId="30" fillId="0" borderId="14" xfId="41" applyNumberFormat="1" applyFont="1" applyFill="1" applyBorder="1" applyAlignment="1">
      <alignment horizontal="right" indent="1"/>
    </xf>
    <xf numFmtId="4" fontId="31" fillId="0" borderId="17" xfId="0" applyNumberFormat="1" applyFont="1" applyFill="1" applyBorder="1" applyAlignment="1">
      <alignment horizontal="right" vertical="center" indent="1"/>
    </xf>
    <xf numFmtId="0" fontId="15" fillId="0" borderId="0" xfId="41" applyFont="1" applyFill="1"/>
    <xf numFmtId="0" fontId="31" fillId="0" borderId="26" xfId="41" applyFont="1" applyFill="1" applyBorder="1" applyAlignment="1">
      <alignment horizontal="center" vertical="center" wrapText="1"/>
    </xf>
    <xf numFmtId="0" fontId="31" fillId="0" borderId="25" xfId="41" applyFont="1" applyFill="1" applyBorder="1" applyAlignment="1">
      <alignment horizontal="center" vertical="center" wrapText="1"/>
    </xf>
    <xf numFmtId="4" fontId="31" fillId="0" borderId="11" xfId="0" applyNumberFormat="1" applyFont="1" applyFill="1" applyBorder="1" applyAlignment="1">
      <alignment horizontal="right" vertical="center" indent="1"/>
    </xf>
    <xf numFmtId="4" fontId="30" fillId="0" borderId="11" xfId="0" applyNumberFormat="1" applyFont="1" applyFill="1" applyBorder="1" applyAlignment="1">
      <alignment horizontal="right" vertical="center" indent="1"/>
    </xf>
    <xf numFmtId="4" fontId="30" fillId="0" borderId="15" xfId="0" applyNumberFormat="1" applyFont="1" applyFill="1" applyBorder="1" applyAlignment="1">
      <alignment horizontal="right" vertical="center" indent="1"/>
    </xf>
    <xf numFmtId="4" fontId="30" fillId="0" borderId="11" xfId="0" applyNumberFormat="1" applyFont="1" applyFill="1" applyBorder="1" applyAlignment="1">
      <alignment horizontal="right" indent="1"/>
    </xf>
    <xf numFmtId="0" fontId="30" fillId="0" borderId="14" xfId="0" applyFont="1" applyBorder="1" applyAlignment="1">
      <alignment horizontal="center"/>
    </xf>
    <xf numFmtId="0" fontId="29" fillId="0" borderId="13" xfId="0" applyFont="1" applyBorder="1" applyAlignment="1">
      <alignment horizontal="center"/>
    </xf>
    <xf numFmtId="0" fontId="31" fillId="0" borderId="30" xfId="41" applyFont="1" applyFill="1" applyBorder="1" applyAlignment="1">
      <alignment vertical="center"/>
    </xf>
    <xf numFmtId="0" fontId="31" fillId="0" borderId="22" xfId="41" applyFont="1" applyFill="1" applyBorder="1" applyAlignment="1" applyProtection="1">
      <alignment horizontal="right" vertical="center"/>
      <protection locked="0"/>
    </xf>
    <xf numFmtId="0" fontId="30" fillId="0" borderId="22" xfId="41" applyFont="1" applyFill="1" applyBorder="1" applyAlignment="1">
      <alignment horizontal="right" vertical="center"/>
    </xf>
    <xf numFmtId="0" fontId="30" fillId="0" borderId="23" xfId="41" applyNumberFormat="1" applyFont="1" applyFill="1" applyBorder="1" applyAlignment="1">
      <alignment horizontal="right" vertical="center"/>
    </xf>
    <xf numFmtId="0" fontId="31" fillId="0" borderId="22" xfId="41" applyFont="1" applyFill="1" applyBorder="1" applyAlignment="1" applyProtection="1">
      <alignment vertical="center"/>
      <protection locked="0"/>
    </xf>
    <xf numFmtId="4" fontId="31" fillId="0" borderId="12" xfId="41" applyNumberFormat="1" applyFont="1" applyFill="1" applyBorder="1" applyAlignment="1">
      <alignment horizontal="right" indent="1"/>
    </xf>
    <xf numFmtId="0" fontId="30" fillId="0" borderId="23" xfId="41" applyFont="1" applyFill="1" applyBorder="1" applyAlignment="1">
      <alignment horizontal="right" vertical="center"/>
    </xf>
    <xf numFmtId="4" fontId="31" fillId="0" borderId="35" xfId="41" applyNumberFormat="1" applyFont="1" applyFill="1" applyBorder="1" applyAlignment="1">
      <alignment horizontal="right" indent="1"/>
    </xf>
    <xf numFmtId="0" fontId="31" fillId="0" borderId="29" xfId="41" applyFont="1" applyFill="1" applyBorder="1" applyAlignment="1" applyProtection="1">
      <alignment vertical="center"/>
      <protection locked="0"/>
    </xf>
    <xf numFmtId="4" fontId="31" fillId="0" borderId="37" xfId="41" applyNumberFormat="1" applyFont="1" applyFill="1" applyBorder="1" applyAlignment="1">
      <alignment horizontal="right" indent="1"/>
    </xf>
    <xf numFmtId="0" fontId="31" fillId="0" borderId="29" xfId="41" applyFont="1" applyFill="1" applyBorder="1" applyAlignment="1">
      <alignment horizontal="left" vertical="center"/>
    </xf>
    <xf numFmtId="4" fontId="31" fillId="0" borderId="37" xfId="41" applyNumberFormat="1" applyFont="1" applyFill="1" applyBorder="1" applyAlignment="1">
      <alignment horizontal="right" vertical="center" wrapText="1" indent="1"/>
    </xf>
    <xf numFmtId="4" fontId="31" fillId="0" borderId="20" xfId="41" applyNumberFormat="1" applyFont="1" applyFill="1" applyBorder="1" applyAlignment="1">
      <alignment horizontal="right" indent="1"/>
    </xf>
    <xf numFmtId="0" fontId="30" fillId="0" borderId="22" xfId="41" applyNumberFormat="1" applyFont="1" applyFill="1" applyBorder="1" applyAlignment="1">
      <alignment horizontal="right" vertical="center"/>
    </xf>
    <xf numFmtId="0" fontId="31" fillId="0" borderId="29" xfId="41" applyNumberFormat="1" applyFont="1" applyFill="1" applyBorder="1" applyAlignment="1">
      <alignment horizontal="left" vertical="center"/>
    </xf>
    <xf numFmtId="0" fontId="31" fillId="0" borderId="22" xfId="41" applyFont="1" applyFill="1" applyBorder="1" applyAlignment="1" applyProtection="1">
      <alignment vertical="center" wrapText="1"/>
      <protection locked="0"/>
    </xf>
    <xf numFmtId="0" fontId="31" fillId="0" borderId="22" xfId="41" applyFont="1" applyFill="1" applyBorder="1" applyAlignment="1">
      <alignment horizontal="left" vertical="center" wrapText="1"/>
    </xf>
    <xf numFmtId="0" fontId="31" fillId="0" borderId="29" xfId="41" applyFont="1" applyFill="1" applyBorder="1" applyAlignment="1" applyProtection="1">
      <alignment vertical="center" wrapText="1"/>
      <protection locked="0"/>
    </xf>
    <xf numFmtId="4" fontId="30" fillId="0" borderId="12" xfId="41" applyNumberFormat="1" applyFont="1" applyFill="1" applyBorder="1" applyAlignment="1">
      <alignment horizontal="right" indent="1"/>
    </xf>
    <xf numFmtId="0" fontId="30" fillId="0" borderId="38" xfId="41" applyNumberFormat="1" applyFont="1" applyFill="1" applyBorder="1" applyAlignment="1">
      <alignment horizontal="right" vertical="center"/>
    </xf>
    <xf numFmtId="4" fontId="30" fillId="0" borderId="19" xfId="41" applyNumberFormat="1" applyFont="1" applyFill="1" applyBorder="1" applyAlignment="1">
      <alignment horizontal="right" indent="1"/>
    </xf>
    <xf numFmtId="0" fontId="31" fillId="0" borderId="30" xfId="41" applyFont="1" applyFill="1" applyBorder="1" applyAlignment="1" applyProtection="1">
      <alignment vertical="center" wrapText="1"/>
      <protection locked="0"/>
    </xf>
    <xf numFmtId="4" fontId="30" fillId="0" borderId="14" xfId="0" applyNumberFormat="1" applyFont="1" applyFill="1" applyBorder="1" applyAlignment="1">
      <alignment horizontal="right" indent="1"/>
    </xf>
    <xf numFmtId="4" fontId="30" fillId="0" borderId="30" xfId="41" applyNumberFormat="1" applyFont="1" applyFill="1" applyBorder="1" applyAlignment="1">
      <alignment horizontal="right" vertical="center" wrapText="1" indent="1"/>
    </xf>
    <xf numFmtId="4" fontId="30" fillId="0" borderId="29" xfId="41" applyNumberFormat="1" applyFont="1" applyFill="1" applyBorder="1" applyAlignment="1">
      <alignment horizontal="right" vertical="center" wrapText="1" indent="1"/>
    </xf>
    <xf numFmtId="4" fontId="30" fillId="0" borderId="38" xfId="41" applyNumberFormat="1" applyFont="1" applyFill="1" applyBorder="1" applyAlignment="1">
      <alignment horizontal="right" vertical="center" wrapText="1" indent="1"/>
    </xf>
    <xf numFmtId="4" fontId="30" fillId="0" borderId="0" xfId="41" applyNumberFormat="1" applyFont="1" applyFill="1" applyBorder="1" applyAlignment="1">
      <alignment horizontal="right" indent="1"/>
    </xf>
    <xf numFmtId="4" fontId="32" fillId="0" borderId="40" xfId="42" applyNumberFormat="1" applyFont="1" applyFill="1" applyBorder="1" applyAlignment="1">
      <alignment horizontal="right" vertical="center" wrapText="1" indent="1"/>
    </xf>
    <xf numFmtId="4" fontId="33" fillId="0" borderId="42" xfId="42" applyNumberFormat="1" applyFont="1" applyFill="1" applyBorder="1" applyAlignment="1">
      <alignment horizontal="right" vertical="center" wrapText="1" indent="1"/>
    </xf>
    <xf numFmtId="4" fontId="32" fillId="0" borderId="43" xfId="42" applyNumberFormat="1" applyFont="1" applyFill="1" applyBorder="1" applyAlignment="1">
      <alignment horizontal="right" vertical="center" wrapText="1" indent="1"/>
    </xf>
    <xf numFmtId="4" fontId="33" fillId="0" borderId="44" xfId="42" applyNumberFormat="1" applyFont="1" applyFill="1" applyBorder="1" applyAlignment="1">
      <alignment horizontal="right" vertical="center" wrapText="1" indent="1"/>
    </xf>
    <xf numFmtId="4" fontId="32" fillId="0" borderId="42" xfId="42" applyNumberFormat="1" applyFont="1" applyFill="1" applyBorder="1" applyAlignment="1">
      <alignment horizontal="right" vertical="center" wrapText="1" indent="1"/>
    </xf>
    <xf numFmtId="4" fontId="33" fillId="0" borderId="41" xfId="42" applyNumberFormat="1" applyFont="1" applyFill="1" applyBorder="1" applyAlignment="1">
      <alignment horizontal="right" vertical="center" wrapText="1" indent="1"/>
    </xf>
    <xf numFmtId="4" fontId="30" fillId="0" borderId="42" xfId="0" applyNumberFormat="1" applyFont="1" applyBorder="1" applyAlignment="1">
      <alignment horizontal="right" indent="1"/>
    </xf>
    <xf numFmtId="3" fontId="30" fillId="0" borderId="42" xfId="0" applyNumberFormat="1" applyFont="1" applyBorder="1" applyAlignment="1">
      <alignment horizontal="right" indent="1"/>
    </xf>
    <xf numFmtId="3" fontId="30" fillId="0" borderId="41" xfId="0" applyNumberFormat="1" applyFont="1" applyBorder="1" applyAlignment="1">
      <alignment horizontal="right" indent="1"/>
    </xf>
    <xf numFmtId="0" fontId="34" fillId="0" borderId="0" xfId="0" applyFont="1" applyFill="1" applyAlignment="1">
      <alignment horizontal="right"/>
    </xf>
    <xf numFmtId="0" fontId="30" fillId="0" borderId="0" xfId="41" applyFont="1" applyFill="1" applyAlignment="1">
      <alignment horizontal="right"/>
    </xf>
    <xf numFmtId="4" fontId="30" fillId="0" borderId="35" xfId="41" applyNumberFormat="1" applyFont="1" applyFill="1" applyBorder="1" applyAlignment="1">
      <alignment horizontal="right" indent="1"/>
    </xf>
    <xf numFmtId="4" fontId="30" fillId="0" borderId="16" xfId="41" applyNumberFormat="1" applyFont="1" applyFill="1" applyBorder="1" applyAlignment="1">
      <alignment horizontal="right" indent="1"/>
    </xf>
    <xf numFmtId="4" fontId="31" fillId="0" borderId="37" xfId="41" applyNumberFormat="1" applyFont="1" applyFill="1" applyBorder="1" applyAlignment="1">
      <alignment horizontal="right" vertical="center" indent="1"/>
    </xf>
    <xf numFmtId="4" fontId="30" fillId="0" borderId="36" xfId="41" applyNumberFormat="1" applyFont="1" applyFill="1" applyBorder="1" applyAlignment="1">
      <alignment horizontal="right" indent="1"/>
    </xf>
    <xf numFmtId="2" fontId="30" fillId="0" borderId="35" xfId="41" applyNumberFormat="1" applyFont="1" applyFill="1" applyBorder="1" applyAlignment="1">
      <alignment horizontal="right" indent="1"/>
    </xf>
    <xf numFmtId="2" fontId="30" fillId="0" borderId="36" xfId="41" applyNumberFormat="1" applyFont="1" applyFill="1" applyBorder="1" applyAlignment="1">
      <alignment horizontal="right" indent="1"/>
    </xf>
    <xf numFmtId="0" fontId="35" fillId="0" borderId="0" xfId="41" applyFont="1"/>
    <xf numFmtId="3" fontId="16" fillId="0" borderId="0" xfId="41" applyNumberFormat="1" applyFont="1"/>
    <xf numFmtId="3" fontId="16" fillId="0" borderId="0" xfId="41" applyNumberFormat="1" applyFont="1" applyFill="1"/>
    <xf numFmtId="4" fontId="31" fillId="0" borderId="43" xfId="41" applyNumberFormat="1" applyFont="1" applyBorder="1" applyAlignment="1">
      <alignment horizontal="right" indent="1"/>
    </xf>
    <xf numFmtId="0" fontId="30" fillId="0" borderId="24" xfId="0" applyFont="1" applyBorder="1" applyAlignment="1">
      <alignment horizontal="center"/>
    </xf>
    <xf numFmtId="0" fontId="30" fillId="0" borderId="27" xfId="0" applyFont="1" applyBorder="1" applyAlignment="1">
      <alignment horizontal="center"/>
    </xf>
    <xf numFmtId="4" fontId="30" fillId="0" borderId="45" xfId="41" applyNumberFormat="1" applyFont="1" applyFill="1" applyBorder="1" applyAlignment="1">
      <alignment horizontal="right" vertical="center" wrapText="1" indent="1"/>
    </xf>
    <xf numFmtId="4" fontId="30" fillId="0" borderId="46" xfId="41" applyNumberFormat="1" applyFont="1" applyFill="1" applyBorder="1" applyAlignment="1">
      <alignment horizontal="right" vertical="center" wrapText="1" indent="1"/>
    </xf>
    <xf numFmtId="4" fontId="30" fillId="0" borderId="47" xfId="41" applyNumberFormat="1" applyFont="1" applyFill="1" applyBorder="1" applyAlignment="1">
      <alignment horizontal="right" vertical="center" wrapText="1" indent="1"/>
    </xf>
    <xf numFmtId="4" fontId="30" fillId="0" borderId="48" xfId="41" applyNumberFormat="1" applyFont="1" applyFill="1" applyBorder="1" applyAlignment="1">
      <alignment horizontal="right" vertical="center" wrapText="1" indent="1"/>
    </xf>
    <xf numFmtId="4" fontId="31" fillId="0" borderId="47" xfId="41" applyNumberFormat="1" applyFont="1" applyBorder="1" applyAlignment="1">
      <alignment horizontal="right" vertical="center"/>
    </xf>
    <xf numFmtId="4" fontId="31" fillId="0" borderId="46" xfId="41" applyNumberFormat="1" applyFont="1" applyBorder="1" applyAlignment="1">
      <alignment horizontal="right"/>
    </xf>
    <xf numFmtId="4" fontId="30" fillId="0" borderId="46" xfId="41" applyNumberFormat="1" applyFont="1" applyFill="1" applyBorder="1" applyAlignment="1">
      <alignment horizontal="right" vertical="center" wrapText="1"/>
    </xf>
    <xf numFmtId="4" fontId="30" fillId="0" borderId="48" xfId="41" applyNumberFormat="1" applyFont="1" applyFill="1" applyBorder="1" applyAlignment="1">
      <alignment horizontal="right" vertical="center" wrapText="1"/>
    </xf>
    <xf numFmtId="4" fontId="31" fillId="0" borderId="47" xfId="41" applyNumberFormat="1" applyFont="1" applyFill="1" applyBorder="1" applyAlignment="1">
      <alignment horizontal="right"/>
    </xf>
    <xf numFmtId="4" fontId="31" fillId="0" borderId="46" xfId="41" applyNumberFormat="1" applyFont="1" applyFill="1" applyBorder="1" applyAlignment="1">
      <alignment horizontal="right"/>
    </xf>
    <xf numFmtId="4" fontId="30" fillId="0" borderId="49" xfId="41" applyNumberFormat="1" applyFont="1" applyFill="1" applyBorder="1" applyAlignment="1">
      <alignment horizontal="right" vertical="center" wrapText="1"/>
    </xf>
    <xf numFmtId="4" fontId="30" fillId="0" borderId="49" xfId="41" applyNumberFormat="1" applyFont="1" applyFill="1" applyBorder="1" applyAlignment="1">
      <alignment horizontal="right" vertical="center" wrapText="1" indent="1"/>
    </xf>
    <xf numFmtId="4" fontId="32" fillId="0" borderId="51" xfId="42" applyNumberFormat="1" applyFont="1" applyFill="1" applyBorder="1" applyAlignment="1">
      <alignment horizontal="right" vertical="center" wrapText="1" indent="1"/>
    </xf>
    <xf numFmtId="4" fontId="30" fillId="0" borderId="52" xfId="41" applyNumberFormat="1" applyFont="1" applyFill="1" applyBorder="1" applyAlignment="1">
      <alignment horizontal="right" indent="1"/>
    </xf>
    <xf numFmtId="4" fontId="31" fillId="0" borderId="53" xfId="41" applyNumberFormat="1" applyFont="1" applyFill="1" applyBorder="1" applyAlignment="1">
      <alignment horizontal="right" vertical="center" indent="1"/>
    </xf>
    <xf numFmtId="4" fontId="30" fillId="0" borderId="52" xfId="41" applyNumberFormat="1" applyFont="1" applyFill="1" applyBorder="1" applyAlignment="1">
      <alignment horizontal="right" vertical="center" indent="1"/>
    </xf>
    <xf numFmtId="4" fontId="31" fillId="0" borderId="53" xfId="41" applyNumberFormat="1" applyFont="1" applyFill="1" applyBorder="1" applyAlignment="1">
      <alignment horizontal="right" indent="1"/>
    </xf>
    <xf numFmtId="4" fontId="31" fillId="0" borderId="53" xfId="41" applyNumberFormat="1" applyFont="1" applyFill="1" applyBorder="1" applyAlignment="1">
      <alignment horizontal="right" vertical="center" wrapText="1" indent="1"/>
    </xf>
    <xf numFmtId="4" fontId="30" fillId="0" borderId="54" xfId="41" applyNumberFormat="1" applyFont="1" applyFill="1" applyBorder="1" applyAlignment="1">
      <alignment horizontal="right" indent="1"/>
    </xf>
    <xf numFmtId="4" fontId="31" fillId="0" borderId="52" xfId="41" applyNumberFormat="1" applyFont="1" applyBorder="1" applyAlignment="1">
      <alignment horizontal="right" indent="1"/>
    </xf>
    <xf numFmtId="4" fontId="32" fillId="0" borderId="53" xfId="42" applyNumberFormat="1" applyFont="1" applyFill="1" applyBorder="1" applyAlignment="1">
      <alignment horizontal="right" vertical="center" wrapText="1" indent="1"/>
    </xf>
    <xf numFmtId="4" fontId="30" fillId="0" borderId="52" xfId="41" applyNumberFormat="1" applyFont="1" applyBorder="1" applyAlignment="1">
      <alignment horizontal="right" indent="1"/>
    </xf>
    <xf numFmtId="4" fontId="30" fillId="0" borderId="54" xfId="41" applyNumberFormat="1" applyFont="1" applyBorder="1" applyAlignment="1">
      <alignment horizontal="right" indent="1"/>
    </xf>
    <xf numFmtId="4" fontId="31" fillId="0" borderId="53" xfId="41" applyNumberFormat="1" applyFont="1" applyBorder="1" applyAlignment="1">
      <alignment horizontal="right" vertical="center" indent="1"/>
    </xf>
    <xf numFmtId="4" fontId="31" fillId="0" borderId="53" xfId="41" applyNumberFormat="1" applyFont="1" applyBorder="1" applyAlignment="1">
      <alignment horizontal="right" indent="1"/>
    </xf>
    <xf numFmtId="4" fontId="31" fillId="0" borderId="52" xfId="41" applyNumberFormat="1" applyFont="1" applyFill="1" applyBorder="1" applyAlignment="1">
      <alignment horizontal="right" indent="1"/>
    </xf>
    <xf numFmtId="4" fontId="30" fillId="0" borderId="55" xfId="41" applyNumberFormat="1" applyFont="1" applyFill="1" applyBorder="1" applyAlignment="1">
      <alignment horizontal="right" indent="1"/>
    </xf>
    <xf numFmtId="4" fontId="31" fillId="0" borderId="51" xfId="41" applyNumberFormat="1" applyFont="1" applyBorder="1" applyAlignment="1">
      <alignment horizontal="right" vertical="center" indent="1"/>
    </xf>
    <xf numFmtId="4" fontId="30" fillId="0" borderId="52" xfId="0" applyNumberFormat="1" applyFont="1" applyFill="1" applyBorder="1" applyAlignment="1">
      <alignment horizontal="right" indent="1"/>
    </xf>
    <xf numFmtId="4" fontId="30" fillId="0" borderId="55" xfId="0" applyNumberFormat="1" applyFont="1" applyFill="1" applyBorder="1" applyAlignment="1">
      <alignment horizontal="right" indent="1"/>
    </xf>
    <xf numFmtId="4" fontId="15" fillId="0" borderId="35" xfId="41" applyNumberFormat="1" applyFont="1" applyFill="1" applyBorder="1" applyAlignment="1">
      <alignment horizontal="right" indent="1"/>
    </xf>
    <xf numFmtId="4" fontId="31" fillId="0" borderId="17" xfId="41" applyNumberFormat="1" applyFont="1" applyFill="1" applyBorder="1" applyAlignment="1">
      <alignment horizontal="right" indent="1"/>
    </xf>
    <xf numFmtId="4" fontId="29" fillId="0" borderId="35" xfId="41" applyNumberFormat="1" applyFont="1" applyFill="1" applyBorder="1" applyAlignment="1">
      <alignment horizontal="right" indent="1"/>
    </xf>
    <xf numFmtId="2" fontId="30" fillId="0" borderId="15" xfId="41" applyNumberFormat="1" applyFont="1" applyFill="1" applyBorder="1" applyAlignment="1">
      <alignment horizontal="right" indent="1"/>
    </xf>
    <xf numFmtId="4" fontId="31" fillId="0" borderId="21" xfId="41" applyNumberFormat="1" applyFont="1" applyFill="1" applyBorder="1" applyAlignment="1">
      <alignment horizontal="right" vertical="center" indent="1"/>
    </xf>
    <xf numFmtId="4" fontId="30" fillId="0" borderId="12" xfId="0" applyNumberFormat="1" applyFont="1" applyFill="1" applyBorder="1" applyAlignment="1">
      <alignment horizontal="right" indent="1"/>
    </xf>
    <xf numFmtId="4" fontId="30" fillId="0" borderId="19" xfId="0" applyNumberFormat="1" applyFont="1" applyFill="1" applyBorder="1" applyAlignment="1">
      <alignment horizontal="right" indent="1"/>
    </xf>
    <xf numFmtId="4" fontId="32" fillId="25" borderId="34" xfId="42" applyNumberFormat="1" applyFont="1" applyFill="1" applyBorder="1" applyAlignment="1">
      <alignment horizontal="right" vertical="center" wrapText="1" indent="1"/>
    </xf>
    <xf numFmtId="4" fontId="30" fillId="25" borderId="35" xfId="41" applyNumberFormat="1" applyFont="1" applyFill="1" applyBorder="1" applyAlignment="1">
      <alignment horizontal="right" indent="1"/>
    </xf>
    <xf numFmtId="4" fontId="31" fillId="25" borderId="20" xfId="41" applyNumberFormat="1" applyFont="1" applyFill="1" applyBorder="1" applyAlignment="1">
      <alignment horizontal="right" indent="2"/>
    </xf>
    <xf numFmtId="4" fontId="30" fillId="25" borderId="12" xfId="41" applyNumberFormat="1" applyFont="1" applyFill="1" applyBorder="1" applyAlignment="1">
      <alignment horizontal="right" indent="2"/>
    </xf>
    <xf numFmtId="4" fontId="31" fillId="25" borderId="20" xfId="41" applyNumberFormat="1" applyFont="1" applyFill="1" applyBorder="1" applyAlignment="1">
      <alignment horizontal="right" indent="1"/>
    </xf>
    <xf numFmtId="4" fontId="30" fillId="25" borderId="12" xfId="41" applyNumberFormat="1" applyFont="1" applyFill="1" applyBorder="1" applyAlignment="1">
      <alignment horizontal="right" indent="1"/>
    </xf>
    <xf numFmtId="4" fontId="30" fillId="25" borderId="16" xfId="41" applyNumberFormat="1" applyFont="1" applyFill="1" applyBorder="1" applyAlignment="1">
      <alignment horizontal="right" indent="1"/>
    </xf>
    <xf numFmtId="4" fontId="31" fillId="25" borderId="35" xfId="41" applyNumberFormat="1" applyFont="1" applyFill="1" applyBorder="1" applyAlignment="1">
      <alignment horizontal="right" indent="1"/>
    </xf>
    <xf numFmtId="4" fontId="31" fillId="25" borderId="37" xfId="41" applyNumberFormat="1" applyFont="1" applyFill="1" applyBorder="1" applyAlignment="1">
      <alignment horizontal="right" indent="1"/>
    </xf>
    <xf numFmtId="4" fontId="31" fillId="25" borderId="28" xfId="41" applyNumberFormat="1" applyFont="1" applyFill="1" applyBorder="1" applyAlignment="1">
      <alignment horizontal="right" indent="1"/>
    </xf>
    <xf numFmtId="4" fontId="31" fillId="25" borderId="37" xfId="41" applyNumberFormat="1" applyFont="1" applyFill="1" applyBorder="1" applyAlignment="1">
      <alignment horizontal="right" vertical="center" wrapText="1" indent="1"/>
    </xf>
    <xf numFmtId="4" fontId="31" fillId="25" borderId="12" xfId="41" applyNumberFormat="1" applyFont="1" applyFill="1" applyBorder="1" applyAlignment="1">
      <alignment horizontal="right" indent="1"/>
    </xf>
    <xf numFmtId="4" fontId="32" fillId="25" borderId="28" xfId="42" applyNumberFormat="1" applyFont="1" applyFill="1" applyBorder="1" applyAlignment="1">
      <alignment horizontal="right" vertical="center" wrapText="1" indent="1"/>
    </xf>
    <xf numFmtId="4" fontId="31" fillId="25" borderId="37" xfId="41" applyNumberFormat="1" applyFont="1" applyFill="1" applyBorder="1" applyAlignment="1">
      <alignment horizontal="right" vertical="center" indent="1"/>
    </xf>
    <xf numFmtId="4" fontId="30" fillId="25" borderId="36" xfId="41" applyNumberFormat="1" applyFont="1" applyFill="1" applyBorder="1" applyAlignment="1">
      <alignment horizontal="right" indent="1"/>
    </xf>
    <xf numFmtId="2" fontId="30" fillId="25" borderId="35" xfId="41" applyNumberFormat="1" applyFont="1" applyFill="1" applyBorder="1" applyAlignment="1">
      <alignment horizontal="right" indent="1"/>
    </xf>
    <xf numFmtId="2" fontId="30" fillId="25" borderId="36" xfId="41" applyNumberFormat="1" applyFont="1" applyFill="1" applyBorder="1" applyAlignment="1">
      <alignment horizontal="right" indent="1"/>
    </xf>
    <xf numFmtId="4" fontId="32" fillId="25" borderId="12" xfId="42" applyNumberFormat="1" applyFont="1" applyFill="1" applyBorder="1" applyAlignment="1">
      <alignment horizontal="right" vertical="center" wrapText="1" indent="1"/>
    </xf>
    <xf numFmtId="2" fontId="30" fillId="25" borderId="12" xfId="41" applyNumberFormat="1" applyFont="1" applyFill="1" applyBorder="1" applyAlignment="1">
      <alignment horizontal="right" indent="1"/>
    </xf>
    <xf numFmtId="4" fontId="31" fillId="25" borderId="20" xfId="41" applyNumberFormat="1" applyFont="1" applyFill="1" applyBorder="1" applyAlignment="1">
      <alignment horizontal="right" vertical="center" indent="1"/>
    </xf>
    <xf numFmtId="4" fontId="30" fillId="25" borderId="19" xfId="41" applyNumberFormat="1" applyFont="1" applyFill="1" applyBorder="1" applyAlignment="1">
      <alignment horizontal="right" indent="1"/>
    </xf>
    <xf numFmtId="4" fontId="31" fillId="25" borderId="34" xfId="41" applyNumberFormat="1" applyFont="1" applyFill="1" applyBorder="1" applyAlignment="1">
      <alignment horizontal="right" vertical="center" indent="1"/>
    </xf>
    <xf numFmtId="4" fontId="30" fillId="25" borderId="35" xfId="0" applyNumberFormat="1" applyFont="1" applyFill="1" applyBorder="1" applyAlignment="1">
      <alignment horizontal="right" indent="1"/>
    </xf>
    <xf numFmtId="4" fontId="30" fillId="25" borderId="39" xfId="0" applyNumberFormat="1" applyFont="1" applyFill="1" applyBorder="1" applyAlignment="1">
      <alignment horizontal="right" indent="1"/>
    </xf>
    <xf numFmtId="0" fontId="31" fillId="0" borderId="30" xfId="41" applyNumberFormat="1" applyFont="1" applyBorder="1" applyAlignment="1">
      <alignment horizontal="center" vertical="center"/>
    </xf>
    <xf numFmtId="0" fontId="31" fillId="0" borderId="22" xfId="41" applyNumberFormat="1" applyFont="1" applyBorder="1" applyAlignment="1">
      <alignment horizontal="center" vertical="center"/>
    </xf>
    <xf numFmtId="0" fontId="27" fillId="0" borderId="0" xfId="41" applyFont="1" applyAlignment="1">
      <alignment horizontal="left"/>
    </xf>
    <xf numFmtId="0" fontId="28" fillId="0" borderId="0" xfId="0" applyFont="1" applyAlignment="1">
      <alignment horizontal="left"/>
    </xf>
    <xf numFmtId="0" fontId="31" fillId="27" borderId="31" xfId="41" applyFont="1" applyFill="1" applyBorder="1" applyAlignment="1">
      <alignment horizontal="center" vertical="center"/>
    </xf>
    <xf numFmtId="0" fontId="31" fillId="27" borderId="32" xfId="41" applyFont="1" applyFill="1" applyBorder="1" applyAlignment="1">
      <alignment horizontal="center" vertical="center"/>
    </xf>
    <xf numFmtId="0" fontId="31" fillId="28" borderId="40" xfId="41" applyNumberFormat="1" applyFont="1" applyFill="1" applyBorder="1" applyAlignment="1">
      <alignment horizontal="center" vertical="center"/>
    </xf>
    <xf numFmtId="0" fontId="31" fillId="28" borderId="41" xfId="41" applyFont="1" applyFill="1" applyBorder="1" applyAlignment="1">
      <alignment horizontal="center" vertical="center" wrapText="1"/>
    </xf>
    <xf numFmtId="0" fontId="31" fillId="28" borderId="13" xfId="41" applyNumberFormat="1" applyFont="1" applyFill="1" applyBorder="1" applyAlignment="1">
      <alignment horizontal="center" vertical="center"/>
    </xf>
    <xf numFmtId="0" fontId="31" fillId="28" borderId="14" xfId="41" applyFont="1" applyFill="1" applyBorder="1" applyAlignment="1">
      <alignment horizontal="center" vertical="center" wrapText="1"/>
    </xf>
    <xf numFmtId="0" fontId="31" fillId="26" borderId="45" xfId="41" applyFont="1" applyFill="1" applyBorder="1" applyAlignment="1">
      <alignment horizontal="center"/>
    </xf>
    <xf numFmtId="0" fontId="31" fillId="26" borderId="21" xfId="41" applyFont="1" applyFill="1" applyBorder="1" applyAlignment="1">
      <alignment horizontal="center"/>
    </xf>
    <xf numFmtId="0" fontId="36" fillId="0" borderId="0" xfId="41" applyFont="1" applyFill="1" applyAlignment="1">
      <alignment horizontal="right"/>
    </xf>
    <xf numFmtId="4" fontId="32" fillId="27" borderId="42" xfId="42" applyNumberFormat="1" applyFont="1" applyFill="1" applyBorder="1" applyAlignment="1">
      <alignment horizontal="right" vertical="center" wrapText="1" indent="1"/>
    </xf>
    <xf numFmtId="4" fontId="32" fillId="27" borderId="11" xfId="42" applyNumberFormat="1" applyFont="1" applyFill="1" applyBorder="1" applyAlignment="1">
      <alignment horizontal="right" vertical="center" wrapText="1" indent="1"/>
    </xf>
    <xf numFmtId="4" fontId="30" fillId="27" borderId="22" xfId="41" applyNumberFormat="1" applyFont="1" applyFill="1" applyBorder="1" applyAlignment="1">
      <alignment horizontal="right" vertical="center" wrapText="1" indent="1"/>
    </xf>
    <xf numFmtId="4" fontId="30" fillId="27" borderId="46" xfId="41" applyNumberFormat="1" applyFont="1" applyFill="1" applyBorder="1" applyAlignment="1">
      <alignment horizontal="right" vertical="center" wrapText="1" indent="1"/>
    </xf>
    <xf numFmtId="4" fontId="31" fillId="27" borderId="52" xfId="41" applyNumberFormat="1" applyFont="1" applyFill="1" applyBorder="1" applyAlignment="1">
      <alignment horizontal="right" indent="1"/>
    </xf>
    <xf numFmtId="4" fontId="31" fillId="27" borderId="35" xfId="41" applyNumberFormat="1" applyFont="1" applyFill="1" applyBorder="1" applyAlignment="1">
      <alignment horizontal="right" indent="1"/>
    </xf>
    <xf numFmtId="4" fontId="31" fillId="27" borderId="12" xfId="41" applyNumberFormat="1" applyFont="1" applyFill="1" applyBorder="1" applyAlignment="1">
      <alignment horizontal="right" indent="1"/>
    </xf>
    <xf numFmtId="0" fontId="31" fillId="0" borderId="50" xfId="41" applyFont="1" applyBorder="1" applyAlignment="1">
      <alignment horizontal="center" vertical="center"/>
    </xf>
    <xf numFmtId="0" fontId="31" fillId="25" borderId="33" xfId="41" applyFont="1" applyFill="1" applyBorder="1" applyAlignment="1">
      <alignment horizontal="center" vertical="center"/>
    </xf>
    <xf numFmtId="0" fontId="31" fillId="0" borderId="33" xfId="41" applyFont="1" applyFill="1" applyBorder="1" applyAlignment="1">
      <alignment horizontal="center" vertical="center"/>
    </xf>
    <xf numFmtId="0" fontId="37" fillId="29" borderId="56" xfId="0" applyFont="1" applyFill="1" applyBorder="1" applyAlignment="1">
      <alignment horizontal="center" vertical="center"/>
    </xf>
    <xf numFmtId="0" fontId="37" fillId="29" borderId="57" xfId="0" applyFont="1" applyFill="1" applyBorder="1" applyAlignment="1">
      <alignment horizontal="center" vertical="center"/>
    </xf>
    <xf numFmtId="0" fontId="37" fillId="29" borderId="58" xfId="0" applyFont="1" applyFill="1" applyBorder="1" applyAlignment="1">
      <alignment horizontal="center" vertical="center"/>
    </xf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" xfId="29" builtinId="27" customBuiltin="1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0"/>
  <sheetViews>
    <sheetView tabSelected="1" topLeftCell="A19" workbookViewId="0">
      <selection activeCell="A3" sqref="A3"/>
    </sheetView>
  </sheetViews>
  <sheetFormatPr defaultRowHeight="12.75" x14ac:dyDescent="0.2"/>
  <cols>
    <col min="1" max="1" width="42.5703125" style="1" customWidth="1"/>
    <col min="2" max="2" width="15.7109375" style="1" customWidth="1"/>
    <col min="3" max="5" width="15.7109375" style="2" customWidth="1"/>
    <col min="6" max="6" width="11.85546875" style="3" customWidth="1"/>
    <col min="7" max="7" width="9.7109375" style="3" hidden="1" customWidth="1"/>
    <col min="8" max="8" width="16.7109375" style="1" customWidth="1"/>
    <col min="9" max="9" width="16.7109375" style="2" customWidth="1"/>
    <col min="10" max="10" width="15.7109375" style="2" customWidth="1"/>
    <col min="11" max="11" width="5.140625" style="1" customWidth="1"/>
    <col min="12" max="12" width="6" style="1" customWidth="1"/>
    <col min="13" max="16384" width="9.140625" style="1"/>
  </cols>
  <sheetData>
    <row r="1" spans="1:12" ht="25.5" customHeight="1" x14ac:dyDescent="0.25">
      <c r="A1" s="145" t="s">
        <v>36</v>
      </c>
      <c r="B1" s="145"/>
      <c r="C1" s="145"/>
      <c r="D1" s="145"/>
      <c r="E1" s="145"/>
      <c r="F1" s="145"/>
      <c r="G1" s="145"/>
      <c r="H1" s="145"/>
      <c r="I1" s="145"/>
      <c r="J1" s="166" t="s">
        <v>43</v>
      </c>
      <c r="K1" s="167"/>
      <c r="L1" s="168"/>
    </row>
    <row r="2" spans="1:12" ht="16.5" customHeight="1" x14ac:dyDescent="0.2">
      <c r="A2" s="146" t="s">
        <v>19</v>
      </c>
      <c r="B2" s="146"/>
      <c r="C2" s="146"/>
      <c r="D2" s="146"/>
      <c r="E2" s="146"/>
      <c r="F2" s="146"/>
      <c r="G2" s="146"/>
      <c r="H2" s="146"/>
      <c r="I2" s="68"/>
      <c r="J2" s="6"/>
    </row>
    <row r="3" spans="1:12" ht="13.5" customHeight="1" thickBot="1" x14ac:dyDescent="0.25">
      <c r="A3" s="4" t="s">
        <v>21</v>
      </c>
      <c r="B3" s="4"/>
      <c r="C3" s="23"/>
      <c r="D3" s="23"/>
      <c r="E3" s="23"/>
      <c r="F3" s="5"/>
      <c r="G3" s="5"/>
      <c r="H3" s="4"/>
      <c r="I3" s="69"/>
    </row>
    <row r="4" spans="1:12" ht="13.5" customHeight="1" x14ac:dyDescent="0.2">
      <c r="A4" s="143" t="s">
        <v>0</v>
      </c>
      <c r="B4" s="149" t="s">
        <v>10</v>
      </c>
      <c r="C4" s="147" t="s">
        <v>34</v>
      </c>
      <c r="D4" s="148"/>
      <c r="E4" s="151" t="s">
        <v>10</v>
      </c>
      <c r="F4" s="31" t="s">
        <v>7</v>
      </c>
      <c r="G4" s="80" t="s">
        <v>26</v>
      </c>
      <c r="H4" s="153" t="s">
        <v>16</v>
      </c>
      <c r="I4" s="154"/>
      <c r="J4" s="155" t="s">
        <v>30</v>
      </c>
    </row>
    <row r="5" spans="1:12" ht="18" customHeight="1" thickBot="1" x14ac:dyDescent="0.25">
      <c r="A5" s="144"/>
      <c r="B5" s="150" t="s">
        <v>28</v>
      </c>
      <c r="C5" s="24" t="s">
        <v>8</v>
      </c>
      <c r="D5" s="25" t="s">
        <v>11</v>
      </c>
      <c r="E5" s="152" t="s">
        <v>35</v>
      </c>
      <c r="F5" s="30" t="s">
        <v>9</v>
      </c>
      <c r="G5" s="81" t="s">
        <v>27</v>
      </c>
      <c r="H5" s="163" t="s">
        <v>33</v>
      </c>
      <c r="I5" s="164" t="s">
        <v>32</v>
      </c>
      <c r="J5" s="165" t="s">
        <v>29</v>
      </c>
    </row>
    <row r="6" spans="1:12" ht="19.5" customHeight="1" x14ac:dyDescent="0.2">
      <c r="A6" s="32" t="s">
        <v>17</v>
      </c>
      <c r="B6" s="59">
        <v>52475.590680000001</v>
      </c>
      <c r="C6" s="7">
        <f>C7</f>
        <v>65506.345999999998</v>
      </c>
      <c r="D6" s="7">
        <f t="shared" ref="D6:I6" si="0">D7</f>
        <v>65506.345999999998</v>
      </c>
      <c r="E6" s="7">
        <f t="shared" si="0"/>
        <v>67999.392890000003</v>
      </c>
      <c r="F6" s="7">
        <f t="shared" si="0"/>
        <v>103.80580973025117</v>
      </c>
      <c r="G6" s="82"/>
      <c r="H6" s="94">
        <f t="shared" si="0"/>
        <v>10369.458000000001</v>
      </c>
      <c r="I6" s="119">
        <f t="shared" si="0"/>
        <v>131263.57737000001</v>
      </c>
      <c r="J6" s="7">
        <f>J7</f>
        <v>143756.62426000001</v>
      </c>
    </row>
    <row r="7" spans="1:12" ht="12.75" customHeight="1" x14ac:dyDescent="0.2">
      <c r="A7" s="34" t="s">
        <v>6</v>
      </c>
      <c r="B7" s="60">
        <v>52475.590680000001</v>
      </c>
      <c r="C7" s="19">
        <v>65506.345999999998</v>
      </c>
      <c r="D7" s="19">
        <v>65506.345999999998</v>
      </c>
      <c r="E7" s="58">
        <v>67999.392890000003</v>
      </c>
      <c r="F7" s="16">
        <f>E7/D7*100</f>
        <v>103.80580973025117</v>
      </c>
      <c r="G7" s="83"/>
      <c r="H7" s="95">
        <v>10369.458000000001</v>
      </c>
      <c r="I7" s="120">
        <v>131263.57737000001</v>
      </c>
      <c r="J7" s="70">
        <v>143756.62426000001</v>
      </c>
    </row>
    <row r="8" spans="1:12" s="18" customFormat="1" ht="12.75" customHeight="1" x14ac:dyDescent="0.2">
      <c r="A8" s="40" t="s">
        <v>22</v>
      </c>
      <c r="B8" s="61">
        <v>25152</v>
      </c>
      <c r="C8" s="11">
        <f>C9</f>
        <v>25336</v>
      </c>
      <c r="D8" s="11">
        <f t="shared" ref="D8:E8" si="1">D9</f>
        <v>25336</v>
      </c>
      <c r="E8" s="11">
        <f t="shared" si="1"/>
        <v>25336</v>
      </c>
      <c r="F8" s="56">
        <f t="shared" ref="F8:F21" si="2">E8/D8*100</f>
        <v>100</v>
      </c>
      <c r="G8" s="84"/>
      <c r="H8" s="96">
        <v>0</v>
      </c>
      <c r="I8" s="121">
        <f>I9</f>
        <v>0</v>
      </c>
      <c r="J8" s="44">
        <f>J9</f>
        <v>0</v>
      </c>
    </row>
    <row r="9" spans="1:12" s="18" customFormat="1" ht="12.75" customHeight="1" x14ac:dyDescent="0.2">
      <c r="A9" s="34" t="s">
        <v>6</v>
      </c>
      <c r="B9" s="60">
        <v>25152</v>
      </c>
      <c r="C9" s="19">
        <v>25336</v>
      </c>
      <c r="D9" s="19">
        <v>25336</v>
      </c>
      <c r="E9" s="19">
        <v>25336</v>
      </c>
      <c r="F9" s="16">
        <f t="shared" si="2"/>
        <v>100</v>
      </c>
      <c r="G9" s="83"/>
      <c r="H9" s="97">
        <v>0</v>
      </c>
      <c r="I9" s="122">
        <v>0</v>
      </c>
      <c r="J9" s="50">
        <v>0</v>
      </c>
    </row>
    <row r="10" spans="1:12" ht="12.75" customHeight="1" x14ac:dyDescent="0.2">
      <c r="A10" s="40" t="s">
        <v>1</v>
      </c>
      <c r="B10" s="61">
        <v>502546.19720000005</v>
      </c>
      <c r="C10" s="11">
        <f>C11+C12</f>
        <v>414486.15</v>
      </c>
      <c r="D10" s="11">
        <f>D11+D12</f>
        <v>458146.30200000003</v>
      </c>
      <c r="E10" s="11">
        <f>E11+E12</f>
        <v>482745.97168000002</v>
      </c>
      <c r="F10" s="56">
        <f t="shared" si="2"/>
        <v>105.36939173635412</v>
      </c>
      <c r="G10" s="84"/>
      <c r="H10" s="98">
        <f>H11+H12</f>
        <v>125001.01714000001</v>
      </c>
      <c r="I10" s="123">
        <f>I11+I12</f>
        <v>121062.22087999999</v>
      </c>
      <c r="J10" s="44">
        <f>J11+J12</f>
        <v>180019.23981</v>
      </c>
      <c r="K10" s="2"/>
    </row>
    <row r="11" spans="1:12" ht="12.75" customHeight="1" x14ac:dyDescent="0.2">
      <c r="A11" s="34" t="s">
        <v>6</v>
      </c>
      <c r="B11" s="60">
        <v>104709.27783000001</v>
      </c>
      <c r="C11" s="19">
        <v>106123</v>
      </c>
      <c r="D11" s="19">
        <v>106123</v>
      </c>
      <c r="E11" s="19">
        <v>89428.065069999997</v>
      </c>
      <c r="F11" s="16">
        <f t="shared" si="2"/>
        <v>84.268316076628054</v>
      </c>
      <c r="G11" s="83"/>
      <c r="H11" s="95">
        <v>11819.93102</v>
      </c>
      <c r="I11" s="124">
        <v>38124.888529999997</v>
      </c>
      <c r="J11" s="50">
        <v>18427.388510000001</v>
      </c>
      <c r="K11" s="2"/>
    </row>
    <row r="12" spans="1:12" ht="12.75" customHeight="1" x14ac:dyDescent="0.2">
      <c r="A12" s="38" t="s">
        <v>5</v>
      </c>
      <c r="B12" s="62">
        <v>397836.91937000002</v>
      </c>
      <c r="C12" s="20">
        <v>308363.15000000002</v>
      </c>
      <c r="D12" s="20">
        <v>352023.30200000003</v>
      </c>
      <c r="E12" s="20">
        <v>393317.90661000001</v>
      </c>
      <c r="F12" s="17">
        <f t="shared" si="2"/>
        <v>111.73064520882198</v>
      </c>
      <c r="G12" s="85"/>
      <c r="H12" s="100">
        <v>113181.08612000001</v>
      </c>
      <c r="I12" s="125">
        <v>82937.332349999997</v>
      </c>
      <c r="J12" s="71">
        <v>161591.85130000001</v>
      </c>
      <c r="K12" s="2"/>
    </row>
    <row r="13" spans="1:12" ht="12.75" customHeight="1" x14ac:dyDescent="0.2">
      <c r="A13" s="47" t="s">
        <v>23</v>
      </c>
      <c r="B13" s="63">
        <v>59966.498</v>
      </c>
      <c r="C13" s="11">
        <f>C14</f>
        <v>80000</v>
      </c>
      <c r="D13" s="11">
        <f t="shared" ref="D13:F13" si="3">D14</f>
        <v>80000</v>
      </c>
      <c r="E13" s="11">
        <f t="shared" si="3"/>
        <v>78683.914000000004</v>
      </c>
      <c r="F13" s="11">
        <f t="shared" si="3"/>
        <v>98.354892500000005</v>
      </c>
      <c r="G13" s="83"/>
      <c r="H13" s="107">
        <f>H14</f>
        <v>37.597999999999999</v>
      </c>
      <c r="I13" s="126">
        <f>I14</f>
        <v>1376.4829999999999</v>
      </c>
      <c r="J13" s="39">
        <f>J14</f>
        <v>60.396999999999998</v>
      </c>
      <c r="K13" s="2"/>
    </row>
    <row r="14" spans="1:12" ht="12.75" customHeight="1" x14ac:dyDescent="0.2">
      <c r="A14" s="34" t="s">
        <v>6</v>
      </c>
      <c r="B14" s="60">
        <v>59966.498</v>
      </c>
      <c r="C14" s="19">
        <v>80000</v>
      </c>
      <c r="D14" s="19">
        <v>80000</v>
      </c>
      <c r="E14" s="58">
        <v>78683.914000000004</v>
      </c>
      <c r="F14" s="16">
        <f t="shared" si="2"/>
        <v>98.354892500000005</v>
      </c>
      <c r="G14" s="83"/>
      <c r="H14" s="95">
        <v>37.597999999999999</v>
      </c>
      <c r="I14" s="120">
        <v>1376.4829999999999</v>
      </c>
      <c r="J14" s="112">
        <v>60.396999999999998</v>
      </c>
      <c r="K14" s="2"/>
    </row>
    <row r="15" spans="1:12" ht="12.75" customHeight="1" x14ac:dyDescent="0.2">
      <c r="A15" s="40" t="s">
        <v>2</v>
      </c>
      <c r="B15" s="61">
        <v>640661.66056999995</v>
      </c>
      <c r="C15" s="11">
        <f>C16+C17</f>
        <v>798822.402</v>
      </c>
      <c r="D15" s="11">
        <f>D16+D17</f>
        <v>778200.429</v>
      </c>
      <c r="E15" s="8">
        <f>E16+E17</f>
        <v>759832.28317000007</v>
      </c>
      <c r="F15" s="56">
        <f t="shared" si="2"/>
        <v>97.639663877646115</v>
      </c>
      <c r="G15" s="84"/>
      <c r="H15" s="98">
        <f>H16+H17</f>
        <v>104383.67848</v>
      </c>
      <c r="I15" s="127">
        <f>I16+I17</f>
        <v>286839.94659000001</v>
      </c>
      <c r="J15" s="41">
        <f>J16+J17</f>
        <v>268529.50591000001</v>
      </c>
    </row>
    <row r="16" spans="1:12" ht="12.75" customHeight="1" x14ac:dyDescent="0.2">
      <c r="A16" s="34" t="s">
        <v>6</v>
      </c>
      <c r="B16" s="60">
        <v>58194.598989999999</v>
      </c>
      <c r="C16" s="19">
        <v>146047</v>
      </c>
      <c r="D16" s="19">
        <v>138699.38399999999</v>
      </c>
      <c r="E16" s="58">
        <v>133265.41133</v>
      </c>
      <c r="F16" s="16">
        <f t="shared" si="2"/>
        <v>96.082194085303229</v>
      </c>
      <c r="G16" s="83"/>
      <c r="H16" s="95">
        <v>16822.586009999999</v>
      </c>
      <c r="I16" s="120">
        <v>55957.596590000001</v>
      </c>
      <c r="J16" s="70">
        <v>50523.623919999998</v>
      </c>
    </row>
    <row r="17" spans="1:10" ht="12.75" customHeight="1" x14ac:dyDescent="0.2">
      <c r="A17" s="34" t="s">
        <v>5</v>
      </c>
      <c r="B17" s="60">
        <v>582467.06157999998</v>
      </c>
      <c r="C17" s="19">
        <v>652775.402</v>
      </c>
      <c r="D17" s="19">
        <v>639501.04500000004</v>
      </c>
      <c r="E17" s="58">
        <v>626566.87184000004</v>
      </c>
      <c r="F17" s="16">
        <f t="shared" si="2"/>
        <v>97.977458635739993</v>
      </c>
      <c r="G17" s="83"/>
      <c r="H17" s="95">
        <v>87561.092470000003</v>
      </c>
      <c r="I17" s="120">
        <v>230882.35</v>
      </c>
      <c r="J17" s="70">
        <v>218005.88198999999</v>
      </c>
    </row>
    <row r="18" spans="1:10" ht="12.75" customHeight="1" x14ac:dyDescent="0.2">
      <c r="A18" s="40" t="s">
        <v>24</v>
      </c>
      <c r="B18" s="61">
        <v>248590.20199999999</v>
      </c>
      <c r="C18" s="11">
        <f>C19</f>
        <v>257600.19899999999</v>
      </c>
      <c r="D18" s="11">
        <f t="shared" ref="D18:E18" si="4">D19</f>
        <v>257600.19899999999</v>
      </c>
      <c r="E18" s="11">
        <f t="shared" si="4"/>
        <v>257579.46719</v>
      </c>
      <c r="F18" s="56">
        <f t="shared" si="2"/>
        <v>99.991951943329056</v>
      </c>
      <c r="G18" s="84"/>
      <c r="H18" s="98">
        <f>H19</f>
        <v>0</v>
      </c>
      <c r="I18" s="128">
        <f t="shared" ref="I18" si="5">I19</f>
        <v>223.12980999999999</v>
      </c>
      <c r="J18" s="113">
        <f>J19</f>
        <v>202.398</v>
      </c>
    </row>
    <row r="19" spans="1:10" ht="12.75" customHeight="1" x14ac:dyDescent="0.2">
      <c r="A19" s="34" t="s">
        <v>6</v>
      </c>
      <c r="B19" s="60">
        <v>248590.20199999999</v>
      </c>
      <c r="C19" s="19">
        <v>257600.19899999999</v>
      </c>
      <c r="D19" s="19">
        <v>257600.19899999999</v>
      </c>
      <c r="E19" s="58">
        <v>257579.46719</v>
      </c>
      <c r="F19" s="16">
        <f t="shared" si="2"/>
        <v>99.991951943329056</v>
      </c>
      <c r="G19" s="83"/>
      <c r="H19" s="95">
        <v>0</v>
      </c>
      <c r="I19" s="120">
        <v>223.12980999999999</v>
      </c>
      <c r="J19" s="70">
        <v>202.398</v>
      </c>
    </row>
    <row r="20" spans="1:10" ht="12.75" customHeight="1" x14ac:dyDescent="0.2">
      <c r="A20" s="42" t="s">
        <v>12</v>
      </c>
      <c r="B20" s="61">
        <v>4048479.2357199998</v>
      </c>
      <c r="C20" s="22">
        <f>C21+C22</f>
        <v>4390784.7939999998</v>
      </c>
      <c r="D20" s="11">
        <f>D21+D22</f>
        <v>4278881.7939999998</v>
      </c>
      <c r="E20" s="8">
        <f t="shared" ref="E20" si="6">E21+E22</f>
        <v>4343275.6497499999</v>
      </c>
      <c r="F20" s="56">
        <f t="shared" si="2"/>
        <v>101.50492252065237</v>
      </c>
      <c r="G20" s="84"/>
      <c r="H20" s="99">
        <f>H21+H22</f>
        <v>82675.428780000002</v>
      </c>
      <c r="I20" s="129">
        <f>I21+I22</f>
        <v>376112.48383000004</v>
      </c>
      <c r="J20" s="43">
        <f>J21+J22</f>
        <v>440506.35297999997</v>
      </c>
    </row>
    <row r="21" spans="1:10" ht="12.75" customHeight="1" x14ac:dyDescent="0.2">
      <c r="A21" s="34" t="s">
        <v>6</v>
      </c>
      <c r="B21" s="60">
        <v>111054.64462000001</v>
      </c>
      <c r="C21" s="19">
        <v>109783</v>
      </c>
      <c r="D21" s="19">
        <v>109783</v>
      </c>
      <c r="E21" s="58">
        <v>123218.33481</v>
      </c>
      <c r="F21" s="16">
        <f t="shared" si="2"/>
        <v>112.23808313673338</v>
      </c>
      <c r="G21" s="83"/>
      <c r="H21" s="95">
        <v>23879.428779999998</v>
      </c>
      <c r="I21" s="124">
        <v>71173.399999999994</v>
      </c>
      <c r="J21" s="70">
        <v>71608.748210000005</v>
      </c>
    </row>
    <row r="22" spans="1:10" ht="12.75" customHeight="1" x14ac:dyDescent="0.2">
      <c r="A22" s="38" t="s">
        <v>5</v>
      </c>
      <c r="B22" s="62">
        <v>3937424.5910999998</v>
      </c>
      <c r="C22" s="19">
        <v>4281001.7939999998</v>
      </c>
      <c r="D22" s="19">
        <v>4169098.7940000002</v>
      </c>
      <c r="E22" s="58">
        <v>4220057.31494</v>
      </c>
      <c r="F22" s="16">
        <v>0</v>
      </c>
      <c r="G22" s="83"/>
      <c r="H22" s="100">
        <v>58796</v>
      </c>
      <c r="I22" s="125">
        <v>304939.08383000002</v>
      </c>
      <c r="J22" s="73">
        <v>368897.60476999998</v>
      </c>
    </row>
    <row r="23" spans="1:10" ht="12.75" customHeight="1" x14ac:dyDescent="0.2">
      <c r="A23" s="40" t="s">
        <v>37</v>
      </c>
      <c r="B23" s="61">
        <v>3821177.9477000004</v>
      </c>
      <c r="C23" s="11">
        <f>C25+C26+C27</f>
        <v>2924604.4210000001</v>
      </c>
      <c r="D23" s="11">
        <f t="shared" ref="D23:E23" si="7">D25+D26+D27</f>
        <v>4073764.4210000001</v>
      </c>
      <c r="E23" s="8">
        <f t="shared" si="7"/>
        <v>4995876.5045400001</v>
      </c>
      <c r="F23" s="56">
        <f t="shared" ref="F23:F48" si="8">E23/D23*100</f>
        <v>122.63538065153131</v>
      </c>
      <c r="G23" s="84"/>
      <c r="H23" s="98">
        <f>H25+H26+H27</f>
        <v>1385625.2408500002</v>
      </c>
      <c r="I23" s="123">
        <f>I25+I26+I27</f>
        <v>835571.39637999993</v>
      </c>
      <c r="J23" s="44">
        <f>J24+J27</f>
        <v>1757683.47456</v>
      </c>
    </row>
    <row r="24" spans="1:10" ht="12.75" customHeight="1" x14ac:dyDescent="0.2">
      <c r="A24" s="33" t="s">
        <v>15</v>
      </c>
      <c r="B24" s="63">
        <v>1678200.3840300001</v>
      </c>
      <c r="C24" s="12">
        <f>C25+C26</f>
        <v>2049604.4209999999</v>
      </c>
      <c r="D24" s="12">
        <f t="shared" ref="D24:E24" si="9">D25+D26</f>
        <v>2048764.4209999999</v>
      </c>
      <c r="E24" s="10">
        <f t="shared" si="9"/>
        <v>2550886.4474299997</v>
      </c>
      <c r="F24" s="16">
        <f t="shared" si="8"/>
        <v>124.50852920341688</v>
      </c>
      <c r="G24" s="83"/>
      <c r="H24" s="101">
        <f>H25+H26</f>
        <v>866145.36040000012</v>
      </c>
      <c r="I24" s="130">
        <f>I25+I26</f>
        <v>735835.82132999995</v>
      </c>
      <c r="J24" s="37">
        <f>J25+J26</f>
        <v>1237957.8424</v>
      </c>
    </row>
    <row r="25" spans="1:10" ht="12.75" customHeight="1" x14ac:dyDescent="0.2">
      <c r="A25" s="34" t="s">
        <v>6</v>
      </c>
      <c r="B25" s="60">
        <v>359333.01150000002</v>
      </c>
      <c r="C25" s="19">
        <v>442512.71</v>
      </c>
      <c r="D25" s="19">
        <v>442512.71</v>
      </c>
      <c r="E25" s="58">
        <v>1060347.40491</v>
      </c>
      <c r="F25" s="16">
        <f t="shared" si="8"/>
        <v>239.61964954859715</v>
      </c>
      <c r="G25" s="83"/>
      <c r="H25" s="95">
        <v>641382.01340000005</v>
      </c>
      <c r="I25" s="124">
        <v>387118.31</v>
      </c>
      <c r="J25" s="50">
        <v>1004952.9995499999</v>
      </c>
    </row>
    <row r="26" spans="1:10" ht="12.75" customHeight="1" x14ac:dyDescent="0.2">
      <c r="A26" s="34" t="s">
        <v>5</v>
      </c>
      <c r="B26" s="60">
        <v>1318867.3725300001</v>
      </c>
      <c r="C26" s="19">
        <v>1607091.7109999999</v>
      </c>
      <c r="D26" s="19">
        <v>1606251.7109999999</v>
      </c>
      <c r="E26" s="58">
        <v>1490539.0425199999</v>
      </c>
      <c r="F26" s="16">
        <f t="shared" si="8"/>
        <v>92.79610613407776</v>
      </c>
      <c r="G26" s="83"/>
      <c r="H26" s="95">
        <v>224763.34700000001</v>
      </c>
      <c r="I26" s="124">
        <v>348717.51133000001</v>
      </c>
      <c r="J26" s="50">
        <v>233004.84284999999</v>
      </c>
    </row>
    <row r="27" spans="1:10" ht="12.75" customHeight="1" x14ac:dyDescent="0.2">
      <c r="A27" s="45" t="s">
        <v>14</v>
      </c>
      <c r="B27" s="60">
        <v>2142977.5636700001</v>
      </c>
      <c r="C27" s="19">
        <v>875000</v>
      </c>
      <c r="D27" s="19">
        <v>2025000</v>
      </c>
      <c r="E27" s="58">
        <v>2444990.0571099999</v>
      </c>
      <c r="F27" s="16">
        <f t="shared" si="8"/>
        <v>120.74024973382716</v>
      </c>
      <c r="G27" s="83"/>
      <c r="H27" s="95">
        <v>519479.88045</v>
      </c>
      <c r="I27" s="124">
        <v>99735.575049999999</v>
      </c>
      <c r="J27" s="50">
        <v>519725.63215999998</v>
      </c>
    </row>
    <row r="28" spans="1:10" ht="12.75" customHeight="1" x14ac:dyDescent="0.2">
      <c r="A28" s="46" t="s">
        <v>25</v>
      </c>
      <c r="B28" s="79">
        <v>50025.52</v>
      </c>
      <c r="C28" s="22">
        <f>C29</f>
        <v>50000</v>
      </c>
      <c r="D28" s="22">
        <f t="shared" ref="D28:E28" si="10">D29</f>
        <v>50000</v>
      </c>
      <c r="E28" s="22">
        <f t="shared" si="10"/>
        <v>50012.76</v>
      </c>
      <c r="F28" s="56">
        <f t="shared" si="8"/>
        <v>100.02552</v>
      </c>
      <c r="G28" s="84"/>
      <c r="H28" s="102">
        <f>H29</f>
        <v>12.76</v>
      </c>
      <c r="I28" s="131">
        <f t="shared" ref="I28" si="11">I29</f>
        <v>3.052</v>
      </c>
      <c r="J28" s="11">
        <f>J29</f>
        <v>15.811999999999999</v>
      </c>
    </row>
    <row r="29" spans="1:10" ht="12.75" customHeight="1" x14ac:dyDescent="0.2">
      <c r="A29" s="35" t="s">
        <v>6</v>
      </c>
      <c r="B29" s="62">
        <v>50025.52</v>
      </c>
      <c r="C29" s="20">
        <v>50000</v>
      </c>
      <c r="D29" s="20">
        <v>50000</v>
      </c>
      <c r="E29" s="71">
        <v>50012.76</v>
      </c>
      <c r="F29" s="17">
        <f t="shared" si="8"/>
        <v>100.02552</v>
      </c>
      <c r="G29" s="85"/>
      <c r="H29" s="100">
        <v>12.76</v>
      </c>
      <c r="I29" s="125">
        <v>3.052</v>
      </c>
      <c r="J29" s="71">
        <v>15.811999999999999</v>
      </c>
    </row>
    <row r="30" spans="1:10" ht="12.75" customHeight="1" x14ac:dyDescent="0.2">
      <c r="A30" s="36" t="s">
        <v>18</v>
      </c>
      <c r="B30" s="63">
        <v>881842.71051999996</v>
      </c>
      <c r="C30" s="26">
        <f>C31+C32</f>
        <v>982682.95200000005</v>
      </c>
      <c r="D30" s="12">
        <f>D31+D32</f>
        <v>982682.95200000005</v>
      </c>
      <c r="E30" s="10">
        <f t="shared" ref="E30" si="12">E31+E32</f>
        <v>984026.14965000004</v>
      </c>
      <c r="F30" s="16">
        <f t="shared" si="8"/>
        <v>100.13668677646908</v>
      </c>
      <c r="G30" s="83"/>
      <c r="H30" s="101">
        <f>H31+H32</f>
        <v>6497.6213099999995</v>
      </c>
      <c r="I30" s="130">
        <f>I31+I32</f>
        <v>31296.580410000002</v>
      </c>
      <c r="J30" s="114">
        <f>J31+J32</f>
        <v>32942.778059999997</v>
      </c>
    </row>
    <row r="31" spans="1:10" ht="12.75" customHeight="1" x14ac:dyDescent="0.2">
      <c r="A31" s="34" t="s">
        <v>6</v>
      </c>
      <c r="B31" s="60">
        <v>456476.32751999999</v>
      </c>
      <c r="C31" s="19">
        <v>496451</v>
      </c>
      <c r="D31" s="19">
        <v>496451</v>
      </c>
      <c r="E31" s="50">
        <v>495934.47381</v>
      </c>
      <c r="F31" s="16">
        <f t="shared" si="8"/>
        <v>99.895956259530138</v>
      </c>
      <c r="G31" s="83"/>
      <c r="H31" s="103">
        <v>4478.5733099999998</v>
      </c>
      <c r="I31" s="124">
        <v>24421.620060000001</v>
      </c>
      <c r="J31" s="70">
        <v>23905.093870000001</v>
      </c>
    </row>
    <row r="32" spans="1:10" ht="12.75" customHeight="1" x14ac:dyDescent="0.2">
      <c r="A32" s="38" t="s">
        <v>5</v>
      </c>
      <c r="B32" s="62">
        <v>425366.38299999997</v>
      </c>
      <c r="C32" s="20">
        <v>486231.95199999999</v>
      </c>
      <c r="D32" s="20">
        <v>486231.95199999999</v>
      </c>
      <c r="E32" s="71">
        <v>488091.67583999998</v>
      </c>
      <c r="F32" s="17">
        <f t="shared" si="8"/>
        <v>100.38247668265123</v>
      </c>
      <c r="G32" s="85"/>
      <c r="H32" s="104">
        <v>2019.048</v>
      </c>
      <c r="I32" s="125">
        <v>6874.9603500000003</v>
      </c>
      <c r="J32" s="73">
        <v>9037.6841899999999</v>
      </c>
    </row>
    <row r="33" spans="1:11" ht="12.75" customHeight="1" x14ac:dyDescent="0.2">
      <c r="A33" s="47" t="s">
        <v>42</v>
      </c>
      <c r="B33" s="63">
        <v>20996080.94232</v>
      </c>
      <c r="C33" s="12">
        <f>C35+C36+C37</f>
        <v>19734339.958999999</v>
      </c>
      <c r="D33" s="12">
        <f t="shared" ref="D33:E33" si="13">D35+D36+D37</f>
        <v>19959241.263</v>
      </c>
      <c r="E33" s="10">
        <f t="shared" si="13"/>
        <v>20491115.6686</v>
      </c>
      <c r="F33" s="16">
        <f t="shared" si="8"/>
        <v>102.6648027276767</v>
      </c>
      <c r="G33" s="86">
        <f>G35+G36+G37</f>
        <v>0</v>
      </c>
      <c r="H33" s="105">
        <f>H35+H36+H37</f>
        <v>2808242.3240100001</v>
      </c>
      <c r="I33" s="132">
        <f>I35+I36+I37</f>
        <v>3696374.2358900001</v>
      </c>
      <c r="J33" s="72">
        <f>J34+J37</f>
        <v>5110802.9363099998</v>
      </c>
    </row>
    <row r="34" spans="1:11" ht="12.75" customHeight="1" x14ac:dyDescent="0.2">
      <c r="A34" s="33" t="s">
        <v>15</v>
      </c>
      <c r="B34" s="63">
        <v>14290245.130630001</v>
      </c>
      <c r="C34" s="12">
        <f>C35+C36</f>
        <v>14613874.459000001</v>
      </c>
      <c r="D34" s="12">
        <f t="shared" ref="D34:E34" si="14">D35+D36</f>
        <v>14652191.221999999</v>
      </c>
      <c r="E34" s="10">
        <f t="shared" si="14"/>
        <v>14270779.21951</v>
      </c>
      <c r="F34" s="16">
        <f t="shared" si="8"/>
        <v>97.396894452774291</v>
      </c>
      <c r="G34" s="87">
        <f>G35+G36</f>
        <v>0</v>
      </c>
      <c r="H34" s="101">
        <f>H35+H36</f>
        <v>742638.62</v>
      </c>
      <c r="I34" s="126">
        <f>I35+I36</f>
        <v>2091305.08553</v>
      </c>
      <c r="J34" s="39">
        <f>J35+J36</f>
        <v>2278539.94404</v>
      </c>
    </row>
    <row r="35" spans="1:11" ht="12.75" customHeight="1" x14ac:dyDescent="0.2">
      <c r="A35" s="34" t="s">
        <v>6</v>
      </c>
      <c r="B35" s="60">
        <v>9032854.0004600007</v>
      </c>
      <c r="C35" s="19">
        <v>9372444.2290000003</v>
      </c>
      <c r="D35" s="19">
        <v>9371344.2290000003</v>
      </c>
      <c r="E35" s="58">
        <v>9239515.9004500005</v>
      </c>
      <c r="F35" s="16">
        <f t="shared" si="8"/>
        <v>98.593282614226766</v>
      </c>
      <c r="G35" s="88"/>
      <c r="H35" s="95">
        <v>653424.522</v>
      </c>
      <c r="I35" s="120">
        <v>1513085.64824</v>
      </c>
      <c r="J35" s="70">
        <v>1949904.1806900001</v>
      </c>
    </row>
    <row r="36" spans="1:11" ht="12.75" customHeight="1" x14ac:dyDescent="0.2">
      <c r="A36" s="34" t="s">
        <v>5</v>
      </c>
      <c r="B36" s="60">
        <v>5257391.1301699998</v>
      </c>
      <c r="C36" s="19">
        <v>5241430.2300000004</v>
      </c>
      <c r="D36" s="19">
        <v>5280846.9929999998</v>
      </c>
      <c r="E36" s="58">
        <v>5031263.3190599997</v>
      </c>
      <c r="F36" s="16">
        <f t="shared" si="8"/>
        <v>95.273794634254045</v>
      </c>
      <c r="G36" s="88"/>
      <c r="H36" s="95">
        <v>89214.097999999998</v>
      </c>
      <c r="I36" s="120">
        <v>578219.43729000003</v>
      </c>
      <c r="J36" s="70">
        <v>328635.76335000002</v>
      </c>
    </row>
    <row r="37" spans="1:11" ht="12.75" customHeight="1" x14ac:dyDescent="0.2">
      <c r="A37" s="35" t="s">
        <v>14</v>
      </c>
      <c r="B37" s="62">
        <v>6705835.8116899999</v>
      </c>
      <c r="C37" s="19">
        <v>5120465.5</v>
      </c>
      <c r="D37" s="19">
        <v>5307050.0410000002</v>
      </c>
      <c r="E37" s="58">
        <v>6220336.4490900002</v>
      </c>
      <c r="F37" s="17">
        <f t="shared" si="8"/>
        <v>117.20892776654337</v>
      </c>
      <c r="G37" s="89"/>
      <c r="H37" s="100">
        <v>2065603.70401</v>
      </c>
      <c r="I37" s="133">
        <v>1605069.1503600001</v>
      </c>
      <c r="J37" s="73">
        <v>2832262.9922699998</v>
      </c>
    </row>
    <row r="38" spans="1:11" ht="12.75" customHeight="1" x14ac:dyDescent="0.2">
      <c r="A38" s="40" t="s">
        <v>3</v>
      </c>
      <c r="B38" s="61">
        <v>598107.223</v>
      </c>
      <c r="C38" s="11">
        <f>C39+C40</f>
        <v>487296.13800000004</v>
      </c>
      <c r="D38" s="11">
        <f>D39+D40</f>
        <v>483456.13800000004</v>
      </c>
      <c r="E38" s="8">
        <f t="shared" ref="E38" si="15">E39+E40</f>
        <v>597061.22499999998</v>
      </c>
      <c r="F38" s="56">
        <f t="shared" si="8"/>
        <v>123.49853028445776</v>
      </c>
      <c r="G38" s="84"/>
      <c r="H38" s="98">
        <f>H39+H40</f>
        <v>173626.372</v>
      </c>
      <c r="I38" s="127">
        <f>I39+I40</f>
        <v>60665.864000000001</v>
      </c>
      <c r="J38" s="41">
        <f>J39+J40</f>
        <v>174270.951</v>
      </c>
      <c r="K38" s="77"/>
    </row>
    <row r="39" spans="1:11" ht="12.75" customHeight="1" x14ac:dyDescent="0.2">
      <c r="A39" s="34" t="s">
        <v>6</v>
      </c>
      <c r="B39" s="60">
        <v>99413.222999999998</v>
      </c>
      <c r="C39" s="19">
        <v>99696.138000000006</v>
      </c>
      <c r="D39" s="19">
        <v>99696.138000000006</v>
      </c>
      <c r="E39" s="58">
        <v>99178.225000000006</v>
      </c>
      <c r="F39" s="16">
        <f t="shared" si="8"/>
        <v>99.480508462624698</v>
      </c>
      <c r="G39" s="83"/>
      <c r="H39" s="95">
        <v>3887.3719999999998</v>
      </c>
      <c r="I39" s="124">
        <v>5049.8639999999996</v>
      </c>
      <c r="J39" s="50">
        <v>4531.951</v>
      </c>
      <c r="K39" s="77"/>
    </row>
    <row r="40" spans="1:11" ht="12.75" customHeight="1" x14ac:dyDescent="0.2">
      <c r="A40" s="38" t="s">
        <v>5</v>
      </c>
      <c r="B40" s="62">
        <v>498694</v>
      </c>
      <c r="C40" s="19">
        <v>387600</v>
      </c>
      <c r="D40" s="19">
        <v>383760</v>
      </c>
      <c r="E40" s="58">
        <v>497883</v>
      </c>
      <c r="F40" s="17">
        <f t="shared" si="8"/>
        <v>129.73811757348344</v>
      </c>
      <c r="G40" s="83"/>
      <c r="H40" s="95">
        <v>169739</v>
      </c>
      <c r="I40" s="125">
        <v>55616</v>
      </c>
      <c r="J40" s="71">
        <v>169739</v>
      </c>
      <c r="K40" s="77"/>
    </row>
    <row r="41" spans="1:11" ht="12.75" customHeight="1" x14ac:dyDescent="0.2">
      <c r="A41" s="40" t="s">
        <v>13</v>
      </c>
      <c r="B41" s="61">
        <v>1821967.5904600001</v>
      </c>
      <c r="C41" s="22">
        <f>C42+C43</f>
        <v>1552100.648</v>
      </c>
      <c r="D41" s="11">
        <f>D42+D43</f>
        <v>1544999.648</v>
      </c>
      <c r="E41" s="8">
        <f t="shared" ref="E41" si="16">E42+E43</f>
        <v>1757756.6384799997</v>
      </c>
      <c r="F41" s="56">
        <f t="shared" si="8"/>
        <v>113.77068213286736</v>
      </c>
      <c r="G41" s="84"/>
      <c r="H41" s="106">
        <f>H42+H43</f>
        <v>366866.63868999999</v>
      </c>
      <c r="I41" s="123">
        <f>I42+I43</f>
        <v>168842.60743999999</v>
      </c>
      <c r="J41" s="113">
        <f>J42+J43</f>
        <v>381599.60386000003</v>
      </c>
      <c r="K41" s="77"/>
    </row>
    <row r="42" spans="1:11" ht="12.75" customHeight="1" x14ac:dyDescent="0.2">
      <c r="A42" s="34" t="s">
        <v>6</v>
      </c>
      <c r="B42" s="60">
        <v>642781.59045999998</v>
      </c>
      <c r="C42" s="19">
        <v>502100.64799999999</v>
      </c>
      <c r="D42" s="19">
        <v>502100.64799999999</v>
      </c>
      <c r="E42" s="58">
        <v>675897.93068999995</v>
      </c>
      <c r="F42" s="16">
        <f t="shared" si="8"/>
        <v>134.61403274070261</v>
      </c>
      <c r="G42" s="83"/>
      <c r="H42" s="95">
        <v>244916.63868999999</v>
      </c>
      <c r="I42" s="120">
        <v>84521.727440000002</v>
      </c>
      <c r="J42" s="70">
        <v>258319.01013000001</v>
      </c>
      <c r="K42" s="77"/>
    </row>
    <row r="43" spans="1:11" ht="12.75" customHeight="1" x14ac:dyDescent="0.2">
      <c r="A43" s="38" t="s">
        <v>5</v>
      </c>
      <c r="B43" s="62">
        <v>1179186</v>
      </c>
      <c r="C43" s="19">
        <v>1050000</v>
      </c>
      <c r="D43" s="19">
        <v>1042899</v>
      </c>
      <c r="E43" s="58">
        <v>1081858.7077899999</v>
      </c>
      <c r="F43" s="17">
        <f t="shared" si="8"/>
        <v>103.73571245058247</v>
      </c>
      <c r="G43" s="83"/>
      <c r="H43" s="95">
        <v>121950</v>
      </c>
      <c r="I43" s="133">
        <v>84320.88</v>
      </c>
      <c r="J43" s="73">
        <v>123280.59372999999</v>
      </c>
      <c r="K43" s="77"/>
    </row>
    <row r="44" spans="1:11" s="2" customFormat="1" ht="12.75" customHeight="1" x14ac:dyDescent="0.2">
      <c r="A44" s="40" t="s">
        <v>38</v>
      </c>
      <c r="B44" s="61">
        <v>7231.0057999999999</v>
      </c>
      <c r="C44" s="11">
        <f>C45+C46</f>
        <v>0</v>
      </c>
      <c r="D44" s="11">
        <f>D45+D46</f>
        <v>8044.616</v>
      </c>
      <c r="E44" s="9">
        <f>E45+E46</f>
        <v>6676.10592</v>
      </c>
      <c r="F44" s="56">
        <f t="shared" si="8"/>
        <v>82.988497151386724</v>
      </c>
      <c r="G44" s="84"/>
      <c r="H44" s="106">
        <f>H45+H46</f>
        <v>216.04859999999999</v>
      </c>
      <c r="I44" s="123">
        <f>I45+I46</f>
        <v>1680.9109699999999</v>
      </c>
      <c r="J44" s="44">
        <f>J45+J46</f>
        <v>312.40088999999995</v>
      </c>
      <c r="K44" s="78"/>
    </row>
    <row r="45" spans="1:11" s="2" customFormat="1" ht="12.75" customHeight="1" x14ac:dyDescent="0.2">
      <c r="A45" s="34" t="s">
        <v>6</v>
      </c>
      <c r="B45" s="60">
        <v>6170.7767999999996</v>
      </c>
      <c r="C45" s="27">
        <v>0</v>
      </c>
      <c r="D45" s="19">
        <v>6947.616</v>
      </c>
      <c r="E45" s="58">
        <v>5580.6806999999999</v>
      </c>
      <c r="F45" s="16">
        <f t="shared" si="8"/>
        <v>80.325117277638839</v>
      </c>
      <c r="G45" s="83"/>
      <c r="H45" s="95">
        <v>216.04859999999999</v>
      </c>
      <c r="I45" s="134">
        <v>1677.81819</v>
      </c>
      <c r="J45" s="74">
        <v>310.88288999999997</v>
      </c>
      <c r="K45" s="78"/>
    </row>
    <row r="46" spans="1:11" ht="12.75" customHeight="1" x14ac:dyDescent="0.2">
      <c r="A46" s="38" t="s">
        <v>5</v>
      </c>
      <c r="B46" s="62">
        <v>1060.229</v>
      </c>
      <c r="C46" s="28">
        <v>0</v>
      </c>
      <c r="D46" s="20">
        <v>1097</v>
      </c>
      <c r="E46" s="58">
        <v>1095.4252200000001</v>
      </c>
      <c r="F46" s="16">
        <f t="shared" si="8"/>
        <v>99.856446672743857</v>
      </c>
      <c r="G46" s="83"/>
      <c r="H46" s="95">
        <v>0</v>
      </c>
      <c r="I46" s="135">
        <v>3.0927799999999999</v>
      </c>
      <c r="J46" s="75">
        <v>1.518</v>
      </c>
      <c r="K46" s="77"/>
    </row>
    <row r="47" spans="1:11" ht="12.75" customHeight="1" x14ac:dyDescent="0.2">
      <c r="A47" s="48" t="s">
        <v>39</v>
      </c>
      <c r="B47" s="63">
        <v>7772.7291999999998</v>
      </c>
      <c r="C47" s="10">
        <v>0</v>
      </c>
      <c r="D47" s="10">
        <f>D48</f>
        <v>7659.6419999999998</v>
      </c>
      <c r="E47" s="11">
        <f>E48</f>
        <v>7678.5052599999999</v>
      </c>
      <c r="F47" s="56">
        <f t="shared" si="8"/>
        <v>100.24626816762454</v>
      </c>
      <c r="G47" s="84"/>
      <c r="H47" s="102">
        <f>H48</f>
        <v>36.215940000000003</v>
      </c>
      <c r="I47" s="136">
        <f>I48</f>
        <v>20.212039999999998</v>
      </c>
      <c r="J47" s="10">
        <f>J48</f>
        <v>39.075299999999999</v>
      </c>
      <c r="K47" s="77"/>
    </row>
    <row r="48" spans="1:11" ht="12.75" customHeight="1" x14ac:dyDescent="0.2">
      <c r="A48" s="34" t="s">
        <v>31</v>
      </c>
      <c r="B48" s="60">
        <v>7772.7291999999998</v>
      </c>
      <c r="C48" s="27">
        <v>0</v>
      </c>
      <c r="D48" s="27">
        <v>7659.6419999999998</v>
      </c>
      <c r="E48" s="20">
        <v>7678.5052599999999</v>
      </c>
      <c r="F48" s="16">
        <f t="shared" si="8"/>
        <v>100.24626816762454</v>
      </c>
      <c r="G48" s="83"/>
      <c r="H48" s="100">
        <v>36.215940000000003</v>
      </c>
      <c r="I48" s="137">
        <v>20.212039999999998</v>
      </c>
      <c r="J48" s="115">
        <v>39.075299999999999</v>
      </c>
      <c r="K48" s="77"/>
    </row>
    <row r="49" spans="1:11" ht="12.75" customHeight="1" x14ac:dyDescent="0.2">
      <c r="A49" s="40" t="s">
        <v>4</v>
      </c>
      <c r="B49" s="61">
        <v>5619720.1682399996</v>
      </c>
      <c r="C49" s="8">
        <f>C50</f>
        <v>6022421.7929999996</v>
      </c>
      <c r="D49" s="8">
        <f t="shared" ref="D49:E49" si="17">D50</f>
        <v>6076766.193</v>
      </c>
      <c r="E49" s="8">
        <f t="shared" si="17"/>
        <v>6093427.6339299995</v>
      </c>
      <c r="F49" s="56">
        <f>E49/D49*100</f>
        <v>100.27418268863451</v>
      </c>
      <c r="G49" s="84"/>
      <c r="H49" s="96">
        <f>H50</f>
        <v>26216.414059999999</v>
      </c>
      <c r="I49" s="138">
        <f>I50</f>
        <v>9693.0481299999992</v>
      </c>
      <c r="J49" s="37">
        <f>J50</f>
        <v>26396.04206</v>
      </c>
      <c r="K49" s="77"/>
    </row>
    <row r="50" spans="1:11" ht="12.75" customHeight="1" x14ac:dyDescent="0.2">
      <c r="A50" s="34" t="s">
        <v>6</v>
      </c>
      <c r="B50" s="60">
        <v>5619720.1682399996</v>
      </c>
      <c r="C50" s="19">
        <v>6022421.7929999996</v>
      </c>
      <c r="D50" s="19">
        <v>6076766.193</v>
      </c>
      <c r="E50" s="19">
        <v>6093427.6339299995</v>
      </c>
      <c r="F50" s="16">
        <f>E50/D50*100</f>
        <v>100.27418268863451</v>
      </c>
      <c r="G50" s="83"/>
      <c r="H50" s="95">
        <v>26216.414059999999</v>
      </c>
      <c r="I50" s="124">
        <v>9693.0481299999992</v>
      </c>
      <c r="J50" s="50">
        <v>26396.04206</v>
      </c>
      <c r="K50" s="77"/>
    </row>
    <row r="51" spans="1:11" ht="12.75" customHeight="1" x14ac:dyDescent="0.2">
      <c r="A51" s="49" t="s">
        <v>40</v>
      </c>
      <c r="B51" s="61">
        <v>2875258.4608</v>
      </c>
      <c r="C51" s="11">
        <f>C53+C54+C55</f>
        <v>4274646.4440000001</v>
      </c>
      <c r="D51" s="11">
        <f t="shared" ref="D51:E51" si="18">D53+D54+D55</f>
        <v>4271271.2439999999</v>
      </c>
      <c r="E51" s="11">
        <f t="shared" si="18"/>
        <v>4342014.5887800008</v>
      </c>
      <c r="F51" s="56">
        <f t="shared" ref="F51:F59" si="19">E51/D51*100</f>
        <v>101.65625971142379</v>
      </c>
      <c r="G51" s="90">
        <f>G53+G54+G55</f>
        <v>0</v>
      </c>
      <c r="H51" s="98">
        <f>H53+H54+H55</f>
        <v>363451.42742999998</v>
      </c>
      <c r="I51" s="123">
        <f>I53+I54+I55</f>
        <v>2134087.18994</v>
      </c>
      <c r="J51" s="44">
        <f>J53+J54+J55</f>
        <v>2207101.01505</v>
      </c>
    </row>
    <row r="52" spans="1:11" ht="12.75" customHeight="1" x14ac:dyDescent="0.2">
      <c r="A52" s="33" t="s">
        <v>15</v>
      </c>
      <c r="B52" s="63">
        <v>2858977.2095300001</v>
      </c>
      <c r="C52" s="12">
        <f>C53+C54</f>
        <v>4174081.7850000001</v>
      </c>
      <c r="D52" s="12">
        <f t="shared" ref="D52:E52" si="20">D53+D54</f>
        <v>4170706.585</v>
      </c>
      <c r="E52" s="12">
        <f t="shared" si="20"/>
        <v>4315737.9345500004</v>
      </c>
      <c r="F52" s="16">
        <f t="shared" si="19"/>
        <v>103.47738078894371</v>
      </c>
      <c r="G52" s="91"/>
      <c r="H52" s="107">
        <f>H53+H54</f>
        <v>355900.64960999996</v>
      </c>
      <c r="I52" s="130">
        <f>I53+I54</f>
        <v>2015419.53981</v>
      </c>
      <c r="J52" s="37">
        <f>J53+J54</f>
        <v>2160559.3727799999</v>
      </c>
    </row>
    <row r="53" spans="1:11" ht="12.75" customHeight="1" x14ac:dyDescent="0.2">
      <c r="A53" s="34" t="s">
        <v>6</v>
      </c>
      <c r="B53" s="60">
        <v>129322.93369999999</v>
      </c>
      <c r="C53" s="19">
        <v>128445</v>
      </c>
      <c r="D53" s="19">
        <v>142445</v>
      </c>
      <c r="E53" s="19">
        <v>154083.23597000001</v>
      </c>
      <c r="F53" s="16">
        <f t="shared" si="19"/>
        <v>108.17033660009128</v>
      </c>
      <c r="G53" s="88"/>
      <c r="H53" s="95">
        <v>32419.24901</v>
      </c>
      <c r="I53" s="124">
        <v>30771.389810000001</v>
      </c>
      <c r="J53" s="50">
        <v>42518.106780000002</v>
      </c>
    </row>
    <row r="54" spans="1:11" ht="12.75" customHeight="1" x14ac:dyDescent="0.2">
      <c r="A54" s="34" t="s">
        <v>5</v>
      </c>
      <c r="B54" s="60">
        <v>2729654.2758300002</v>
      </c>
      <c r="C54" s="19">
        <v>4045636.7850000001</v>
      </c>
      <c r="D54" s="19">
        <v>4028261.585</v>
      </c>
      <c r="E54" s="19">
        <v>4161654.6985800001</v>
      </c>
      <c r="F54" s="16">
        <f t="shared" si="19"/>
        <v>103.31143126545493</v>
      </c>
      <c r="G54" s="88"/>
      <c r="H54" s="95">
        <v>323481.40059999999</v>
      </c>
      <c r="I54" s="124">
        <v>1984648.15</v>
      </c>
      <c r="J54" s="50">
        <v>2118041.2659999998</v>
      </c>
    </row>
    <row r="55" spans="1:11" ht="12.75" customHeight="1" thickBot="1" x14ac:dyDescent="0.25">
      <c r="A55" s="51" t="s">
        <v>14</v>
      </c>
      <c r="B55" s="64">
        <v>16281.251270000001</v>
      </c>
      <c r="C55" s="21">
        <v>100564.659</v>
      </c>
      <c r="D55" s="21">
        <v>100564.659</v>
      </c>
      <c r="E55" s="21">
        <v>26276.65423</v>
      </c>
      <c r="F55" s="57">
        <f t="shared" si="19"/>
        <v>26.129113837098579</v>
      </c>
      <c r="G55" s="92"/>
      <c r="H55" s="108">
        <v>7550.7778200000002</v>
      </c>
      <c r="I55" s="139">
        <v>118667.65012999999</v>
      </c>
      <c r="J55" s="52">
        <v>46541.642269999997</v>
      </c>
    </row>
    <row r="56" spans="1:11" ht="12.75" customHeight="1" x14ac:dyDescent="0.2">
      <c r="A56" s="53" t="s">
        <v>41</v>
      </c>
      <c r="B56" s="59">
        <v>42257055.682209998</v>
      </c>
      <c r="C56" s="7">
        <f>C58+C59+C60</f>
        <v>42060628.245999999</v>
      </c>
      <c r="D56" s="7">
        <f t="shared" ref="D56:E56" si="21">D58+D59+D60</f>
        <v>43401557.187000006</v>
      </c>
      <c r="E56" s="7">
        <f t="shared" si="21"/>
        <v>45341098.458839998</v>
      </c>
      <c r="F56" s="55">
        <f t="shared" si="19"/>
        <v>104.46882876456087</v>
      </c>
      <c r="G56" s="82"/>
      <c r="H56" s="109">
        <f>H58+H59+H60</f>
        <v>5453258.2432900006</v>
      </c>
      <c r="I56" s="140">
        <f>I58+I59+I60</f>
        <v>7855112.9386800006</v>
      </c>
      <c r="J56" s="116">
        <f>J58+J59+J60</f>
        <v>10724238.60705</v>
      </c>
    </row>
    <row r="57" spans="1:11" ht="12.75" customHeight="1" x14ac:dyDescent="0.2">
      <c r="A57" s="33" t="s">
        <v>15</v>
      </c>
      <c r="B57" s="156">
        <v>33391961.055579998</v>
      </c>
      <c r="C57" s="157">
        <f>C58+C59</f>
        <v>35964598.086999997</v>
      </c>
      <c r="D57" s="157">
        <f t="shared" ref="D57:E57" si="22">D58+D59</f>
        <v>35968942.487000003</v>
      </c>
      <c r="E57" s="157">
        <f t="shared" si="22"/>
        <v>36649495.298409998</v>
      </c>
      <c r="F57" s="158">
        <f t="shared" si="19"/>
        <v>101.89205676996471</v>
      </c>
      <c r="G57" s="159"/>
      <c r="H57" s="160">
        <f>H58+H59</f>
        <v>2860623.8810100006</v>
      </c>
      <c r="I57" s="161">
        <f>I58+I59</f>
        <v>6031640.5631400002</v>
      </c>
      <c r="J57" s="162">
        <f>J58+J59</f>
        <v>7325708.3403500002</v>
      </c>
    </row>
    <row r="58" spans="1:11" ht="12.75" customHeight="1" x14ac:dyDescent="0.2">
      <c r="A58" s="34" t="s">
        <v>6</v>
      </c>
      <c r="B58" s="65">
        <v>17056240.363799997</v>
      </c>
      <c r="C58" s="29">
        <f>C53+C42+C35+C39+C31+C25+C21+C16+C11+C7+C50+C45+C29+C19+C14+C9</f>
        <v>17904467.063000001</v>
      </c>
      <c r="D58" s="29">
        <f>D53+D42+D35+D39+D31+D25+D21+D16+D11+D7+D50+D45+D29+D19+D14+D9</f>
        <v>17971311.463000003</v>
      </c>
      <c r="E58" s="29">
        <f t="shared" ref="E58" si="23">E53+E42+E35+E39+E31+E25+E21+E16+E11+E7+E50+E45+E29+E19+E14+E9</f>
        <v>18649488.830750003</v>
      </c>
      <c r="F58" s="16">
        <f t="shared" si="19"/>
        <v>103.7736665415112</v>
      </c>
      <c r="G58" s="83"/>
      <c r="H58" s="110">
        <f t="shared" ref="H58:I58" si="24">H53+H42+H35+H39+H31+H25+H21+H16+H11+H7+H50+H45+H29+H19+H14+H9</f>
        <v>1669882.5928800004</v>
      </c>
      <c r="I58" s="141">
        <f t="shared" si="24"/>
        <v>2354461.5531700007</v>
      </c>
      <c r="J58" s="117">
        <f t="shared" ref="J58" si="25">J53+J42+J35+J39+J31+J25+J21+J16+J11+J7+J50+J45+J29+J19+J14+J9</f>
        <v>3595433.2588699996</v>
      </c>
    </row>
    <row r="59" spans="1:11" ht="12.75" customHeight="1" x14ac:dyDescent="0.2">
      <c r="A59" s="34" t="s">
        <v>5</v>
      </c>
      <c r="B59" s="66">
        <v>16335720.691779999</v>
      </c>
      <c r="C59" s="29">
        <f>C54+C46+C43+C40+C36+C32+C26+C22+C17+C12+C48</f>
        <v>18060131.023999996</v>
      </c>
      <c r="D59" s="29">
        <f t="shared" ref="D59:E59" si="26">D54+D46+D43+D40+D36+D32+D26+D22+D17+D12+D48</f>
        <v>17997631.024000004</v>
      </c>
      <c r="E59" s="29">
        <f t="shared" si="26"/>
        <v>18000006.467659999</v>
      </c>
      <c r="F59" s="16">
        <f t="shared" si="19"/>
        <v>100.01319864629311</v>
      </c>
      <c r="G59" s="83"/>
      <c r="H59" s="110">
        <f t="shared" ref="H59:J59" si="27">H54+H46+H43+H40+H36+H32+H26+H22+H17+H12+H48</f>
        <v>1190741.2881300002</v>
      </c>
      <c r="I59" s="141">
        <f t="shared" si="27"/>
        <v>3677179.0099699995</v>
      </c>
      <c r="J59" s="117">
        <f t="shared" si="27"/>
        <v>3730275.0814800006</v>
      </c>
    </row>
    <row r="60" spans="1:11" ht="12.75" customHeight="1" thickBot="1" x14ac:dyDescent="0.25">
      <c r="A60" s="51" t="s">
        <v>14</v>
      </c>
      <c r="B60" s="67">
        <v>8865094.6266300008</v>
      </c>
      <c r="C60" s="54">
        <f>C55+C37+C27</f>
        <v>6096030.159</v>
      </c>
      <c r="D60" s="54">
        <f>D55+D37+D27</f>
        <v>7432614.7000000002</v>
      </c>
      <c r="E60" s="54">
        <f>E55+E37+E27</f>
        <v>8691603.1604300011</v>
      </c>
      <c r="F60" s="54">
        <f>F55+F37+F27</f>
        <v>264.07829133746912</v>
      </c>
      <c r="G60" s="93"/>
      <c r="H60" s="111">
        <f>H55+H37+H27</f>
        <v>2592634.36228</v>
      </c>
      <c r="I60" s="142">
        <f>I55+I37+I27</f>
        <v>1823472.3755400002</v>
      </c>
      <c r="J60" s="118">
        <f t="shared" ref="J60" si="28">J55+J37+J27</f>
        <v>3398530.2667</v>
      </c>
    </row>
    <row r="61" spans="1:11" ht="5.25" customHeight="1" x14ac:dyDescent="0.2">
      <c r="A61" s="4"/>
      <c r="B61" s="4"/>
      <c r="C61" s="23"/>
      <c r="D61" s="23"/>
      <c r="E61" s="23"/>
      <c r="F61" s="5"/>
      <c r="G61" s="5"/>
      <c r="H61" s="13"/>
      <c r="I61" s="23"/>
    </row>
    <row r="62" spans="1:11" x14ac:dyDescent="0.2">
      <c r="A62" s="14" t="s">
        <v>20</v>
      </c>
      <c r="B62" s="15"/>
      <c r="C62" s="23"/>
      <c r="D62" s="23"/>
      <c r="E62" s="23"/>
      <c r="F62" s="5"/>
      <c r="G62" s="5"/>
      <c r="H62" s="13"/>
      <c r="I62" s="23"/>
    </row>
    <row r="63" spans="1:11" x14ac:dyDescent="0.2">
      <c r="A63" s="4"/>
      <c r="B63" s="4"/>
      <c r="C63" s="23"/>
      <c r="D63" s="23"/>
      <c r="E63" s="23"/>
      <c r="F63" s="5"/>
      <c r="G63" s="5"/>
      <c r="H63" s="13"/>
      <c r="I63" s="23"/>
    </row>
    <row r="64" spans="1:11" ht="14.25" customHeight="1" x14ac:dyDescent="0.4">
      <c r="A64" s="76"/>
      <c r="F64" s="1"/>
      <c r="G64" s="1"/>
    </row>
    <row r="500" spans="9:9" s="1" customFormat="1" x14ac:dyDescent="0.2">
      <c r="I500" s="2"/>
    </row>
  </sheetData>
  <mergeCells count="6">
    <mergeCell ref="A1:I1"/>
    <mergeCell ref="A2:H2"/>
    <mergeCell ref="A4:A5"/>
    <mergeCell ref="C4:D4"/>
    <mergeCell ref="H4:I4"/>
    <mergeCell ref="J1:L1"/>
  </mergeCells>
  <pageMargins left="0.51181102362204722" right="0.51181102362204722" top="0" bottom="0" header="0.11811023622047245" footer="0.11811023622047245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2019</vt:lpstr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2020-02-20T13:59:35Z</cp:lastPrinted>
  <dcterms:created xsi:type="dcterms:W3CDTF">2013-08-22T11:48:15Z</dcterms:created>
  <dcterms:modified xsi:type="dcterms:W3CDTF">2020-02-20T14:00:21Z</dcterms:modified>
</cp:coreProperties>
</file>