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mska\Desktop\NPO\Podklady pro RVVI na 382. jednání RVVI_září_2022\Podklad k NPO pro RVV_září 2022\"/>
    </mc:Choice>
  </mc:AlternateContent>
  <bookViews>
    <workbookView xWindow="0" yWindow="0" windowWidth="28800" windowHeight="12225"/>
  </bookViews>
  <sheets>
    <sheet name="Prezentace" sheetId="2" r:id="rId1"/>
  </sheets>
  <definedNames>
    <definedName name="_xlnm.Print_Area" localSheetId="0">Prezentace!$A$1:$G$35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" l="1"/>
  <c r="D19" i="2"/>
  <c r="D34" i="2" l="1"/>
  <c r="E34" i="2"/>
  <c r="C34" i="2"/>
  <c r="D31" i="2"/>
  <c r="E31" i="2"/>
  <c r="D28" i="2"/>
  <c r="E28" i="2"/>
  <c r="D23" i="2"/>
  <c r="F23" i="2" s="1"/>
  <c r="E23" i="2"/>
  <c r="G23" i="2" s="1"/>
  <c r="F19" i="2"/>
  <c r="G19" i="2"/>
  <c r="D9" i="2"/>
  <c r="E9" i="2"/>
  <c r="C9" i="2"/>
  <c r="G31" i="2" l="1"/>
  <c r="G28" i="2"/>
  <c r="F31" i="2"/>
  <c r="G9" i="2"/>
  <c r="F28" i="2"/>
  <c r="C35" i="2"/>
  <c r="F9" i="2"/>
  <c r="E35" i="2"/>
  <c r="D35" i="2"/>
  <c r="G35" i="2" l="1"/>
  <c r="F35" i="2"/>
</calcChain>
</file>

<file path=xl/sharedStrings.xml><?xml version="1.0" encoding="utf-8"?>
<sst xmlns="http://schemas.openxmlformats.org/spreadsheetml/2006/main" count="42" uniqueCount="42">
  <si>
    <t>Pilíř</t>
  </si>
  <si>
    <t>Úroveň splnění zelené agendy</t>
  </si>
  <si>
    <t>Úroveň splnění digitální agendy</t>
  </si>
  <si>
    <t>Úroveň plnění zelené agendy</t>
  </si>
  <si>
    <t>Úroveň plnění digitální agendy</t>
  </si>
  <si>
    <t>1. Digitální transformace (28 448 mil. Kč)</t>
  </si>
  <si>
    <t>1.1 Digitální služby občanům a firmám</t>
  </si>
  <si>
    <t>1.4 Digitální ekonomika a společnost, inovativní start-upy a nové technologie</t>
  </si>
  <si>
    <t>1.5 Digitální transformace podniků</t>
  </si>
  <si>
    <t>1.6 Zrychlení a digitalizace stavebního řízení</t>
  </si>
  <si>
    <t>2.3 Přechod na čistší zdroje energie</t>
  </si>
  <si>
    <t>2.5 Renovace budov a ochrana ovzduší</t>
  </si>
  <si>
    <t>2.7 Cirkulární ekonomika a recyklace a průmyslová voda</t>
  </si>
  <si>
    <t>3.1 Inovace ve vzdělávání v kontextu digitalizace</t>
  </si>
  <si>
    <t>3.3 Modernizace služeb zaměstnanosti a rozvoj trhu práce</t>
  </si>
  <si>
    <t>4.4 Zvýšení efektivity výkonu veřejné správy</t>
  </si>
  <si>
    <t xml:space="preserve">4.5 Rozvoj kulturního a kreativního sektoru </t>
  </si>
  <si>
    <t>5. Výzkum, vývoj a inovace (13 200 mil. Kč)</t>
  </si>
  <si>
    <t>5.2 Podpora výzkumu a vývoje v podnicích a zavádění inovací do podnikové praxe</t>
  </si>
  <si>
    <t>6.1 Zvýšení odolnosti systému zdravotní péče</t>
  </si>
  <si>
    <t>6.2 Národní plán na posílení onkologické prevence a péče</t>
  </si>
  <si>
    <t>Alokace
(v mil. Kč)</t>
  </si>
  <si>
    <t xml:space="preserve">Komponenta </t>
  </si>
  <si>
    <t>2.8 Revitalizace území se starou stavební zátěží</t>
  </si>
  <si>
    <t>2.9 Podpora biodiverzity a boj se suchem</t>
  </si>
  <si>
    <t>1.2 Digitální systémy veřejné správy</t>
  </si>
  <si>
    <t xml:space="preserve">1.3 Digitální vysokokapacitní sítě </t>
  </si>
  <si>
    <t>2.2 Snižování spotřeby energie ve veřejném sektoru</t>
  </si>
  <si>
    <t>2.4  Čistá mobilita</t>
  </si>
  <si>
    <t>2.6 Ochrana přírody a adaptace na změnu klimatu</t>
  </si>
  <si>
    <r>
      <t xml:space="preserve">2.1 Udržitelná </t>
    </r>
    <r>
      <rPr>
        <sz val="9"/>
        <rFont val="Calibri"/>
        <family val="2"/>
        <charset val="238"/>
        <scheme val="minor"/>
      </rPr>
      <t>doprava</t>
    </r>
  </si>
  <si>
    <r>
      <t xml:space="preserve">3.2 Adaptace </t>
    </r>
    <r>
      <rPr>
        <sz val="9"/>
        <color theme="1"/>
        <rFont val="Calibri"/>
        <family val="2"/>
        <charset val="238"/>
        <scheme val="minor"/>
      </rPr>
      <t>školních programů</t>
    </r>
  </si>
  <si>
    <t>4.2 Nové kvazikapitálové nástroje na podporu podnikání, rozvoj Českomoravské a záruční a rozvojové banky (ČMZRB) v roli národní rozvojové banky</t>
  </si>
  <si>
    <t>4.3 Protikorupční reformy</t>
  </si>
  <si>
    <r>
      <t xml:space="preserve">5.1 Excelentní výzkum a vývoj </t>
    </r>
    <r>
      <rPr>
        <sz val="9"/>
        <color theme="1"/>
        <rFont val="Calibri"/>
        <family val="2"/>
        <charset val="238"/>
        <scheme val="minor"/>
      </rPr>
      <t>ve zdravotnictví</t>
    </r>
  </si>
  <si>
    <t>2. Fyzická infrastruktura a zelená tranzice (85 182 mil. Kč)</t>
  </si>
  <si>
    <t>3. Vzdělávání a trh práce (41 006 mil. Kč)</t>
  </si>
  <si>
    <r>
      <t>4. Instituce a regulace a podpora podnikání v reakci na CO</t>
    </r>
    <r>
      <rPr>
        <b/>
        <sz val="9"/>
        <rFont val="Calibri"/>
        <family val="2"/>
        <charset val="238"/>
        <scheme val="minor"/>
      </rPr>
      <t>VID-19 (8 424 mil. Kč</t>
    </r>
    <r>
      <rPr>
        <b/>
        <sz val="9"/>
        <color theme="1"/>
        <rFont val="Calibri"/>
        <family val="2"/>
        <charset val="238"/>
        <scheme val="minor"/>
      </rPr>
      <t>)</t>
    </r>
  </si>
  <si>
    <r>
      <t>6. Zdraví a odolnost obyvatel (</t>
    </r>
    <r>
      <rPr>
        <b/>
        <sz val="9"/>
        <color rgb="FF00B0F0"/>
        <rFont val="Calibri"/>
        <family val="2"/>
        <charset val="238"/>
        <scheme val="minor"/>
      </rPr>
      <t>12 441 mil. Kč</t>
    </r>
    <r>
      <rPr>
        <b/>
        <sz val="9"/>
        <color theme="1"/>
        <rFont val="Calibri"/>
        <family val="2"/>
        <charset val="238"/>
        <scheme val="minor"/>
      </rPr>
      <t>)</t>
    </r>
  </si>
  <si>
    <t>CELKEM</t>
  </si>
  <si>
    <t>Přehled komponent NPO</t>
  </si>
  <si>
    <t xml:space="preserve">Pozn. : Nejméně 37 % výdajů pro zelenou transformaci a nejméně 20 % výdajů pro digitální transformaci.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</si>
</sst>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%"/>
    <numFmt numFmtId="166" formatCode="0&quot; &quot;%"/>
    <numFmt numFmtId="167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00B0F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7" fillId="3" borderId="0" applyNumberFormat="0" applyBorder="0" applyAlignment="0" applyProtection="0"/>
    <xf numFmtId="167" fontId="8" fillId="0" borderId="0" applyFont="0" applyFill="0" applyBorder="0" applyAlignment="0" applyProtection="0"/>
  </cellStyleXfs>
  <cellXfs count="39">
    <xf numFmtId="0" fontId="0" fillId="0" borderId="0" xfId="0"/>
    <xf numFmtId="0" fontId="2" fillId="2" borderId="0" xfId="1" applyFill="1"/>
    <xf numFmtId="3" fontId="2" fillId="2" borderId="0" xfId="1" applyNumberFormat="1" applyFill="1"/>
    <xf numFmtId="0" fontId="4" fillId="2" borderId="0" xfId="1" applyFont="1" applyFill="1"/>
    <xf numFmtId="3" fontId="2" fillId="0" borderId="0" xfId="1" applyNumberFormat="1" applyFill="1"/>
    <xf numFmtId="0" fontId="3" fillId="2" borderId="1" xfId="1" applyFont="1" applyFill="1" applyBorder="1"/>
    <xf numFmtId="0" fontId="2" fillId="2" borderId="1" xfId="1" applyFill="1" applyBorder="1"/>
    <xf numFmtId="164" fontId="5" fillId="0" borderId="1" xfId="1" applyNumberFormat="1" applyFont="1" applyFill="1" applyBorder="1" applyAlignment="1">
      <alignment vertical="center"/>
    </xf>
    <xf numFmtId="164" fontId="5" fillId="2" borderId="1" xfId="1" applyNumberFormat="1" applyFont="1" applyFill="1" applyBorder="1" applyAlignment="1">
      <alignment vertical="center"/>
    </xf>
    <xf numFmtId="165" fontId="5" fillId="2" borderId="1" xfId="2" applyNumberFormat="1" applyFont="1" applyFill="1" applyBorder="1" applyAlignment="1">
      <alignment vertical="center"/>
    </xf>
    <xf numFmtId="0" fontId="6" fillId="2" borderId="1" xfId="1" applyFont="1" applyFill="1" applyBorder="1"/>
    <xf numFmtId="0" fontId="6" fillId="2" borderId="1" xfId="1" applyFont="1" applyFill="1" applyBorder="1" applyAlignment="1">
      <alignment horizontal="right" wrapText="1"/>
    </xf>
    <xf numFmtId="0" fontId="4" fillId="2" borderId="1" xfId="1" applyFont="1" applyFill="1" applyBorder="1" applyAlignment="1">
      <alignment vertical="center" wrapText="1"/>
    </xf>
    <xf numFmtId="0" fontId="4" fillId="4" borderId="1" xfId="1" applyFont="1" applyFill="1" applyBorder="1" applyAlignment="1">
      <alignment vertical="center" wrapText="1"/>
    </xf>
    <xf numFmtId="0" fontId="6" fillId="4" borderId="1" xfId="1" applyFont="1" applyFill="1" applyBorder="1" applyAlignment="1">
      <alignment horizontal="right" wrapText="1"/>
    </xf>
    <xf numFmtId="3" fontId="5" fillId="4" borderId="1" xfId="1" applyNumberFormat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vertical="center" wrapText="1"/>
    </xf>
    <xf numFmtId="3" fontId="10" fillId="2" borderId="1" xfId="1" applyNumberFormat="1" applyFont="1" applyFill="1" applyBorder="1" applyAlignment="1">
      <alignment vertical="center"/>
    </xf>
    <xf numFmtId="166" fontId="10" fillId="2" borderId="1" xfId="2" applyNumberFormat="1" applyFont="1" applyFill="1" applyBorder="1" applyAlignment="1">
      <alignment vertical="center"/>
    </xf>
    <xf numFmtId="3" fontId="12" fillId="4" borderId="1" xfId="1" applyNumberFormat="1" applyFont="1" applyFill="1" applyBorder="1" applyAlignment="1">
      <alignment vertical="center" wrapText="1"/>
    </xf>
    <xf numFmtId="49" fontId="10" fillId="2" borderId="2" xfId="1" applyNumberFormat="1" applyFont="1" applyFill="1" applyBorder="1" applyAlignment="1">
      <alignment horizontal="left" vertical="center" wrapText="1"/>
    </xf>
    <xf numFmtId="3" fontId="5" fillId="4" borderId="4" xfId="1" applyNumberFormat="1" applyFont="1" applyFill="1" applyBorder="1" applyAlignment="1">
      <alignment horizontal="left" vertical="top" wrapText="1"/>
    </xf>
    <xf numFmtId="0" fontId="10" fillId="2" borderId="2" xfId="1" applyFont="1" applyFill="1" applyBorder="1" applyAlignment="1">
      <alignment vertical="center" wrapText="1"/>
    </xf>
    <xf numFmtId="3" fontId="5" fillId="2" borderId="5" xfId="1" applyNumberFormat="1" applyFont="1" applyFill="1" applyBorder="1" applyAlignment="1">
      <alignment horizontal="left" vertical="top" wrapText="1"/>
    </xf>
    <xf numFmtId="3" fontId="5" fillId="2" borderId="4" xfId="1" applyNumberFormat="1" applyFont="1" applyFill="1" applyBorder="1" applyAlignment="1">
      <alignment horizontal="left" vertical="top" wrapText="1"/>
    </xf>
    <xf numFmtId="0" fontId="9" fillId="2" borderId="0" xfId="1" applyFont="1" applyFill="1" applyAlignment="1">
      <alignment horizontal="right"/>
    </xf>
    <xf numFmtId="0" fontId="13" fillId="2" borderId="1" xfId="1" applyFont="1" applyFill="1" applyBorder="1" applyAlignment="1">
      <alignment vertical="center"/>
    </xf>
    <xf numFmtId="3" fontId="14" fillId="5" borderId="1" xfId="1" applyNumberFormat="1" applyFont="1" applyFill="1" applyBorder="1" applyAlignment="1">
      <alignment vertical="center"/>
    </xf>
    <xf numFmtId="3" fontId="15" fillId="2" borderId="1" xfId="1" applyNumberFormat="1" applyFont="1" applyFill="1" applyBorder="1" applyAlignment="1">
      <alignment vertical="center" wrapText="1"/>
    </xf>
    <xf numFmtId="3" fontId="12" fillId="6" borderId="1" xfId="1" applyNumberFormat="1" applyFont="1" applyFill="1" applyBorder="1" applyAlignment="1">
      <alignment vertical="center" wrapText="1"/>
    </xf>
    <xf numFmtId="166" fontId="12" fillId="4" borderId="1" xfId="2" applyNumberFormat="1" applyFont="1" applyFill="1" applyBorder="1" applyAlignment="1">
      <alignment vertical="center"/>
    </xf>
    <xf numFmtId="3" fontId="10" fillId="4" borderId="1" xfId="1" applyNumberFormat="1" applyFont="1" applyFill="1" applyBorder="1" applyAlignment="1">
      <alignment vertical="center" wrapText="1"/>
    </xf>
    <xf numFmtId="166" fontId="10" fillId="4" borderId="1" xfId="2" applyNumberFormat="1" applyFont="1" applyFill="1" applyBorder="1" applyAlignment="1">
      <alignment vertical="center"/>
    </xf>
    <xf numFmtId="3" fontId="14" fillId="0" borderId="1" xfId="1" applyNumberFormat="1" applyFont="1" applyFill="1" applyBorder="1" applyAlignment="1">
      <alignment vertical="center"/>
    </xf>
    <xf numFmtId="166" fontId="14" fillId="2" borderId="1" xfId="2" applyNumberFormat="1" applyFont="1" applyFill="1" applyBorder="1" applyAlignment="1">
      <alignment vertical="center"/>
    </xf>
    <xf numFmtId="0" fontId="1" fillId="2" borderId="0" xfId="1" applyFont="1" applyFill="1"/>
    <xf numFmtId="3" fontId="5" fillId="2" borderId="1" xfId="1" applyNumberFormat="1" applyFont="1" applyFill="1" applyBorder="1" applyAlignment="1">
      <alignment horizontal="left" vertical="top" wrapText="1"/>
    </xf>
    <xf numFmtId="3" fontId="12" fillId="2" borderId="1" xfId="1" applyNumberFormat="1" applyFont="1" applyFill="1" applyBorder="1" applyAlignment="1">
      <alignment horizontal="left" vertical="top" wrapText="1"/>
    </xf>
    <xf numFmtId="3" fontId="12" fillId="2" borderId="3" xfId="1" applyNumberFormat="1" applyFont="1" applyFill="1" applyBorder="1" applyAlignment="1">
      <alignment horizontal="left" vertical="top" wrapText="1"/>
    </xf>
  </cellXfs>
  <cellStyles count="5">
    <cellStyle name="Měna 2" xfId="4"/>
    <cellStyle name="Normální" xfId="0" builtinId="0"/>
    <cellStyle name="Normální 2" xfId="1"/>
    <cellStyle name="Procenta 2" xfId="2"/>
    <cellStyle name="Správně 2" xfId="3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41"/>
  <sheetViews>
    <sheetView showGridLines="0" tabSelected="1" zoomScale="90" zoomScaleNormal="90" zoomScaleSheetLayoutView="100" workbookViewId="0">
      <pane ySplit="2" topLeftCell="A24" activePane="bottomLeft" state="frozen"/>
      <selection activeCell="G8" sqref="G8"/>
      <selection pane="bottomLeft" activeCell="C35" sqref="C35"/>
    </sheetView>
  </sheetViews>
  <sheetFormatPr defaultColWidth="9.140625" defaultRowHeight="19.5" customHeight="1" x14ac:dyDescent="0.25"/>
  <cols>
    <col min="1" max="1" width="35.5703125" style="1" customWidth="1"/>
    <col min="2" max="2" width="61.140625" style="1" customWidth="1"/>
    <col min="3" max="3" width="17.7109375" style="4" customWidth="1"/>
    <col min="4" max="7" width="17.7109375" style="1" customWidth="1"/>
    <col min="8" max="16384" width="9.140625" style="1"/>
  </cols>
  <sheetData>
    <row r="1" spans="1:8" ht="31.5" x14ac:dyDescent="0.5">
      <c r="A1" s="5" t="s">
        <v>40</v>
      </c>
      <c r="B1" s="6"/>
      <c r="C1" s="7"/>
      <c r="D1" s="8"/>
      <c r="E1" s="8"/>
      <c r="F1" s="9"/>
      <c r="G1" s="6"/>
    </row>
    <row r="2" spans="1:8" s="3" customFormat="1" ht="43.5" customHeight="1" x14ac:dyDescent="0.2">
      <c r="A2" s="10" t="s">
        <v>0</v>
      </c>
      <c r="B2" s="10" t="s">
        <v>22</v>
      </c>
      <c r="C2" s="14" t="s">
        <v>21</v>
      </c>
      <c r="D2" s="11" t="s">
        <v>1</v>
      </c>
      <c r="E2" s="11" t="s">
        <v>2</v>
      </c>
      <c r="F2" s="11" t="s">
        <v>3</v>
      </c>
      <c r="G2" s="11" t="s">
        <v>4</v>
      </c>
    </row>
    <row r="3" spans="1:8" ht="19.5" customHeight="1" x14ac:dyDescent="0.25">
      <c r="A3" s="37" t="s">
        <v>5</v>
      </c>
      <c r="B3" s="12" t="s">
        <v>6</v>
      </c>
      <c r="C3" s="29">
        <v>2856.6000000000004</v>
      </c>
      <c r="D3" s="17">
        <v>0</v>
      </c>
      <c r="E3" s="17">
        <v>2857</v>
      </c>
      <c r="F3" s="18">
        <v>0</v>
      </c>
      <c r="G3" s="18">
        <v>1</v>
      </c>
    </row>
    <row r="4" spans="1:8" ht="19.5" customHeight="1" x14ac:dyDescent="0.25">
      <c r="A4" s="37"/>
      <c r="B4" s="16" t="s">
        <v>25</v>
      </c>
      <c r="C4" s="29">
        <v>7054.37</v>
      </c>
      <c r="D4" s="17">
        <v>0</v>
      </c>
      <c r="E4" s="17">
        <v>7054</v>
      </c>
      <c r="F4" s="18">
        <v>0</v>
      </c>
      <c r="G4" s="18">
        <v>1</v>
      </c>
      <c r="H4" s="2"/>
    </row>
    <row r="5" spans="1:8" ht="19.5" customHeight="1" x14ac:dyDescent="0.25">
      <c r="A5" s="37"/>
      <c r="B5" s="16" t="s">
        <v>26</v>
      </c>
      <c r="C5" s="29">
        <v>5787</v>
      </c>
      <c r="D5" s="17">
        <v>0</v>
      </c>
      <c r="E5" s="17">
        <v>5787</v>
      </c>
      <c r="F5" s="18">
        <v>0</v>
      </c>
      <c r="G5" s="18">
        <v>1</v>
      </c>
    </row>
    <row r="6" spans="1:8" ht="19.5" customHeight="1" x14ac:dyDescent="0.25">
      <c r="A6" s="37"/>
      <c r="B6" s="12" t="s">
        <v>7</v>
      </c>
      <c r="C6" s="29">
        <v>5710</v>
      </c>
      <c r="D6" s="17">
        <v>0</v>
      </c>
      <c r="E6" s="17">
        <v>5491</v>
      </c>
      <c r="F6" s="18">
        <v>0</v>
      </c>
      <c r="G6" s="18">
        <v>0.96</v>
      </c>
    </row>
    <row r="7" spans="1:8" ht="19.5" customHeight="1" x14ac:dyDescent="0.25">
      <c r="A7" s="37"/>
      <c r="B7" s="12" t="s">
        <v>8</v>
      </c>
      <c r="C7" s="29">
        <v>5000</v>
      </c>
      <c r="D7" s="17">
        <v>0</v>
      </c>
      <c r="E7" s="17">
        <v>5000</v>
      </c>
      <c r="F7" s="18">
        <v>0</v>
      </c>
      <c r="G7" s="18">
        <v>1</v>
      </c>
    </row>
    <row r="8" spans="1:8" ht="19.5" customHeight="1" x14ac:dyDescent="0.25">
      <c r="A8" s="37"/>
      <c r="B8" s="12" t="s">
        <v>9</v>
      </c>
      <c r="C8" s="29">
        <v>1446.3</v>
      </c>
      <c r="D8" s="17">
        <v>0</v>
      </c>
      <c r="E8" s="17">
        <v>1446</v>
      </c>
      <c r="F8" s="18">
        <v>0</v>
      </c>
      <c r="G8" s="18">
        <v>1</v>
      </c>
    </row>
    <row r="9" spans="1:8" ht="19.5" customHeight="1" x14ac:dyDescent="0.25">
      <c r="A9" s="15"/>
      <c r="B9" s="13"/>
      <c r="C9" s="19">
        <f>SUM(C3:C8)</f>
        <v>27854.27</v>
      </c>
      <c r="D9" s="19">
        <f t="shared" ref="D9:E9" si="0">SUM(D3:D8)</f>
        <v>0</v>
      </c>
      <c r="E9" s="19">
        <f t="shared" si="0"/>
        <v>27635</v>
      </c>
      <c r="F9" s="30">
        <f>D9/C9</f>
        <v>0</v>
      </c>
      <c r="G9" s="30">
        <f>E9/C9</f>
        <v>0.99212795740114534</v>
      </c>
    </row>
    <row r="10" spans="1:8" ht="19.5" customHeight="1" x14ac:dyDescent="0.25">
      <c r="A10" s="37" t="s">
        <v>35</v>
      </c>
      <c r="B10" s="22" t="s">
        <v>30</v>
      </c>
      <c r="C10" s="29">
        <v>24000.011000000002</v>
      </c>
      <c r="D10" s="17">
        <v>13990</v>
      </c>
      <c r="E10" s="17">
        <v>955.20200000000011</v>
      </c>
      <c r="F10" s="18">
        <v>0.57999999999999996</v>
      </c>
      <c r="G10" s="18">
        <v>4.3418272727272729E-2</v>
      </c>
    </row>
    <row r="11" spans="1:8" ht="19.5" customHeight="1" x14ac:dyDescent="0.25">
      <c r="A11" s="37"/>
      <c r="B11" s="22" t="s">
        <v>27</v>
      </c>
      <c r="C11" s="29">
        <v>8265</v>
      </c>
      <c r="D11" s="17">
        <v>8265</v>
      </c>
      <c r="E11" s="17">
        <v>0</v>
      </c>
      <c r="F11" s="18">
        <v>1</v>
      </c>
      <c r="G11" s="18">
        <v>0</v>
      </c>
    </row>
    <row r="12" spans="1:8" ht="19.5" customHeight="1" x14ac:dyDescent="0.25">
      <c r="A12" s="37"/>
      <c r="B12" s="22" t="s">
        <v>10</v>
      </c>
      <c r="C12" s="29">
        <v>6660</v>
      </c>
      <c r="D12" s="17">
        <v>6660</v>
      </c>
      <c r="E12" s="17">
        <v>0</v>
      </c>
      <c r="F12" s="18">
        <v>1</v>
      </c>
      <c r="G12" s="18">
        <v>0</v>
      </c>
    </row>
    <row r="13" spans="1:8" ht="19.5" customHeight="1" x14ac:dyDescent="0.25">
      <c r="A13" s="37"/>
      <c r="B13" s="22" t="s">
        <v>28</v>
      </c>
      <c r="C13" s="29">
        <v>4884</v>
      </c>
      <c r="D13" s="17">
        <v>4884</v>
      </c>
      <c r="E13" s="17">
        <v>0</v>
      </c>
      <c r="F13" s="18">
        <v>1</v>
      </c>
      <c r="G13" s="18">
        <v>0</v>
      </c>
    </row>
    <row r="14" spans="1:8" ht="19.5" customHeight="1" x14ac:dyDescent="0.25">
      <c r="A14" s="37"/>
      <c r="B14" s="22" t="s">
        <v>11</v>
      </c>
      <c r="C14" s="29">
        <v>16080.55</v>
      </c>
      <c r="D14" s="17">
        <v>15667</v>
      </c>
      <c r="E14" s="17">
        <v>0</v>
      </c>
      <c r="F14" s="18">
        <v>0.97</v>
      </c>
      <c r="G14" s="18">
        <v>0</v>
      </c>
    </row>
    <row r="15" spans="1:8" ht="19.5" customHeight="1" x14ac:dyDescent="0.25">
      <c r="A15" s="37"/>
      <c r="B15" s="22" t="s">
        <v>29</v>
      </c>
      <c r="C15" s="29">
        <v>13796</v>
      </c>
      <c r="D15" s="17">
        <v>10643</v>
      </c>
      <c r="E15" s="17">
        <v>0</v>
      </c>
      <c r="F15" s="18">
        <v>0.77</v>
      </c>
      <c r="G15" s="18">
        <v>0</v>
      </c>
    </row>
    <row r="16" spans="1:8" ht="19.5" customHeight="1" x14ac:dyDescent="0.25">
      <c r="A16" s="38"/>
      <c r="B16" s="22" t="s">
        <v>12</v>
      </c>
      <c r="C16" s="29">
        <v>3600</v>
      </c>
      <c r="D16" s="17">
        <v>2400</v>
      </c>
      <c r="E16" s="17">
        <v>0</v>
      </c>
      <c r="F16" s="18">
        <v>0.67</v>
      </c>
      <c r="G16" s="18">
        <v>0</v>
      </c>
    </row>
    <row r="17" spans="1:7" ht="19.5" customHeight="1" x14ac:dyDescent="0.25">
      <c r="A17" s="23"/>
      <c r="B17" s="20" t="s">
        <v>23</v>
      </c>
      <c r="C17" s="29">
        <v>3332</v>
      </c>
      <c r="D17" s="17">
        <v>1333</v>
      </c>
      <c r="E17" s="17">
        <v>0</v>
      </c>
      <c r="F17" s="18">
        <v>0.4</v>
      </c>
      <c r="G17" s="18">
        <v>0</v>
      </c>
    </row>
    <row r="18" spans="1:7" ht="19.5" customHeight="1" x14ac:dyDescent="0.25">
      <c r="A18" s="24"/>
      <c r="B18" s="20" t="s">
        <v>24</v>
      </c>
      <c r="C18" s="29">
        <v>2984</v>
      </c>
      <c r="D18" s="17">
        <v>1605</v>
      </c>
      <c r="E18" s="17">
        <v>0</v>
      </c>
      <c r="F18" s="18">
        <v>0.54</v>
      </c>
      <c r="G18" s="18">
        <v>0</v>
      </c>
    </row>
    <row r="19" spans="1:7" ht="19.5" customHeight="1" x14ac:dyDescent="0.25">
      <c r="A19" s="21"/>
      <c r="B19" s="13"/>
      <c r="C19" s="19">
        <v>83602</v>
      </c>
      <c r="D19" s="19">
        <f>SUM(D10:D18)</f>
        <v>65447</v>
      </c>
      <c r="E19" s="19">
        <f>SUM(E10:E18)</f>
        <v>955.20200000000011</v>
      </c>
      <c r="F19" s="30">
        <f>D19/C19</f>
        <v>0.78284012344202292</v>
      </c>
      <c r="G19" s="30">
        <f>E19/C19</f>
        <v>1.1425587904595585E-2</v>
      </c>
    </row>
    <row r="20" spans="1:7" ht="19.5" customHeight="1" x14ac:dyDescent="0.25">
      <c r="A20" s="37" t="s">
        <v>36</v>
      </c>
      <c r="B20" s="12" t="s">
        <v>13</v>
      </c>
      <c r="C20" s="29">
        <v>4856.57</v>
      </c>
      <c r="D20" s="17">
        <v>0</v>
      </c>
      <c r="E20" s="17">
        <v>4856.57</v>
      </c>
      <c r="F20" s="18">
        <v>0</v>
      </c>
      <c r="G20" s="18">
        <v>1</v>
      </c>
    </row>
    <row r="21" spans="1:7" ht="19.5" customHeight="1" x14ac:dyDescent="0.25">
      <c r="A21" s="37"/>
      <c r="B21" s="12" t="s">
        <v>31</v>
      </c>
      <c r="C21" s="29">
        <v>13156</v>
      </c>
      <c r="D21" s="17">
        <v>0</v>
      </c>
      <c r="E21" s="17">
        <v>0</v>
      </c>
      <c r="F21" s="18">
        <v>0</v>
      </c>
      <c r="G21" s="18">
        <v>0</v>
      </c>
    </row>
    <row r="22" spans="1:7" ht="19.5" customHeight="1" x14ac:dyDescent="0.25">
      <c r="A22" s="37"/>
      <c r="B22" s="12" t="s">
        <v>14</v>
      </c>
      <c r="C22" s="29">
        <v>22549</v>
      </c>
      <c r="D22" s="17">
        <v>8579</v>
      </c>
      <c r="E22" s="17">
        <v>4560</v>
      </c>
      <c r="F22" s="18">
        <v>0.38</v>
      </c>
      <c r="G22" s="18">
        <v>0.2</v>
      </c>
    </row>
    <row r="23" spans="1:7" ht="19.5" customHeight="1" x14ac:dyDescent="0.25">
      <c r="A23" s="15"/>
      <c r="B23" s="13"/>
      <c r="C23" s="19">
        <v>40562</v>
      </c>
      <c r="D23" s="19">
        <f t="shared" ref="D23:E23" si="1">SUM(D20:D22)</f>
        <v>8579</v>
      </c>
      <c r="E23" s="19">
        <f t="shared" si="1"/>
        <v>9416.57</v>
      </c>
      <c r="F23" s="30">
        <f>D23/C23</f>
        <v>0.21150337754548593</v>
      </c>
      <c r="G23" s="30">
        <f>E23/C23</f>
        <v>0.23215250727281692</v>
      </c>
    </row>
    <row r="24" spans="1:7" ht="35.25" customHeight="1" x14ac:dyDescent="0.25">
      <c r="A24" s="36" t="s">
        <v>37</v>
      </c>
      <c r="B24" s="16" t="s">
        <v>32</v>
      </c>
      <c r="C24" s="29">
        <v>1000</v>
      </c>
      <c r="D24" s="17">
        <v>400</v>
      </c>
      <c r="E24" s="17">
        <v>0</v>
      </c>
      <c r="F24" s="18">
        <v>0.4</v>
      </c>
      <c r="G24" s="18">
        <v>0</v>
      </c>
    </row>
    <row r="25" spans="1:7" ht="49.5" customHeight="1" x14ac:dyDescent="0.25">
      <c r="A25" s="36"/>
      <c r="B25" s="16" t="s">
        <v>33</v>
      </c>
      <c r="C25" s="29">
        <v>0</v>
      </c>
      <c r="D25" s="17">
        <v>0</v>
      </c>
      <c r="E25" s="17">
        <v>0</v>
      </c>
      <c r="F25" s="18">
        <v>0</v>
      </c>
      <c r="G25" s="18">
        <v>0</v>
      </c>
    </row>
    <row r="26" spans="1:7" ht="19.5" customHeight="1" x14ac:dyDescent="0.25">
      <c r="A26" s="36"/>
      <c r="B26" s="12" t="s">
        <v>15</v>
      </c>
      <c r="C26" s="29">
        <v>33.700000000000003</v>
      </c>
      <c r="D26" s="17">
        <v>0</v>
      </c>
      <c r="E26" s="17">
        <v>0</v>
      </c>
      <c r="F26" s="18">
        <v>0</v>
      </c>
      <c r="G26" s="18">
        <v>0</v>
      </c>
    </row>
    <row r="27" spans="1:7" ht="19.5" customHeight="1" x14ac:dyDescent="0.25">
      <c r="A27" s="36"/>
      <c r="B27" s="12" t="s">
        <v>16</v>
      </c>
      <c r="C27" s="29">
        <v>5450</v>
      </c>
      <c r="D27" s="17">
        <v>0</v>
      </c>
      <c r="E27" s="17">
        <v>1024</v>
      </c>
      <c r="F27" s="18">
        <v>0</v>
      </c>
      <c r="G27" s="18">
        <v>0.19</v>
      </c>
    </row>
    <row r="28" spans="1:7" ht="19.5" customHeight="1" x14ac:dyDescent="0.25">
      <c r="A28" s="15"/>
      <c r="B28" s="13"/>
      <c r="C28" s="19">
        <v>6484</v>
      </c>
      <c r="D28" s="19">
        <f>SUM(D24:D27)</f>
        <v>400</v>
      </c>
      <c r="E28" s="19">
        <f>SUM(E24:E27)</f>
        <v>1024</v>
      </c>
      <c r="F28" s="30">
        <f>D28/C28</f>
        <v>6.1690314620604564E-2</v>
      </c>
      <c r="G28" s="30">
        <f>E28/C28</f>
        <v>0.15792720542874769</v>
      </c>
    </row>
    <row r="29" spans="1:7" ht="27" customHeight="1" x14ac:dyDescent="0.25">
      <c r="A29" s="36" t="s">
        <v>17</v>
      </c>
      <c r="B29" s="12" t="s">
        <v>34</v>
      </c>
      <c r="C29" s="29">
        <v>5000</v>
      </c>
      <c r="D29" s="17">
        <v>0</v>
      </c>
      <c r="E29" s="17">
        <v>0</v>
      </c>
      <c r="F29" s="18">
        <v>0</v>
      </c>
      <c r="G29" s="18">
        <v>0</v>
      </c>
    </row>
    <row r="30" spans="1:7" ht="27" customHeight="1" x14ac:dyDescent="0.25">
      <c r="A30" s="36"/>
      <c r="B30" s="12" t="s">
        <v>18</v>
      </c>
      <c r="C30" s="29">
        <v>3200</v>
      </c>
      <c r="D30" s="17">
        <v>200</v>
      </c>
      <c r="E30" s="17">
        <v>600</v>
      </c>
      <c r="F30" s="18">
        <v>0.06</v>
      </c>
      <c r="G30" s="18">
        <v>0.19</v>
      </c>
    </row>
    <row r="31" spans="1:7" ht="19.5" customHeight="1" x14ac:dyDescent="0.25">
      <c r="A31" s="15"/>
      <c r="B31" s="13"/>
      <c r="C31" s="19">
        <v>8200</v>
      </c>
      <c r="D31" s="31">
        <f t="shared" ref="D31:E31" si="2">SUM(D29:D30)</f>
        <v>200</v>
      </c>
      <c r="E31" s="31">
        <f t="shared" si="2"/>
        <v>600</v>
      </c>
      <c r="F31" s="32">
        <f>D31/C31</f>
        <v>2.4390243902439025E-2</v>
      </c>
      <c r="G31" s="32">
        <f>E31/C31</f>
        <v>7.3170731707317069E-2</v>
      </c>
    </row>
    <row r="32" spans="1:7" ht="19.5" customHeight="1" x14ac:dyDescent="0.25">
      <c r="A32" s="36" t="s">
        <v>38</v>
      </c>
      <c r="B32" s="12" t="s">
        <v>19</v>
      </c>
      <c r="C32" s="29">
        <v>3901</v>
      </c>
      <c r="D32" s="17">
        <v>0</v>
      </c>
      <c r="E32" s="17">
        <v>0</v>
      </c>
      <c r="F32" s="18">
        <v>0</v>
      </c>
      <c r="G32" s="18">
        <v>0</v>
      </c>
    </row>
    <row r="33" spans="1:7" ht="19.5" customHeight="1" x14ac:dyDescent="0.25">
      <c r="A33" s="36"/>
      <c r="B33" s="12" t="s">
        <v>20</v>
      </c>
      <c r="C33" s="29">
        <v>8540</v>
      </c>
      <c r="D33" s="17">
        <v>0</v>
      </c>
      <c r="E33" s="17">
        <v>0</v>
      </c>
      <c r="F33" s="18">
        <v>0</v>
      </c>
      <c r="G33" s="18">
        <v>0</v>
      </c>
    </row>
    <row r="34" spans="1:7" ht="19.5" customHeight="1" x14ac:dyDescent="0.25">
      <c r="A34" s="15"/>
      <c r="B34" s="13"/>
      <c r="C34" s="19">
        <f>SUM(C32:C33)</f>
        <v>12441</v>
      </c>
      <c r="D34" s="19">
        <f t="shared" ref="D34:E34" si="3">SUM(D32:D33)</f>
        <v>0</v>
      </c>
      <c r="E34" s="19">
        <f t="shared" si="3"/>
        <v>0</v>
      </c>
      <c r="F34" s="32"/>
      <c r="G34" s="32"/>
    </row>
    <row r="35" spans="1:7" ht="19.5" customHeight="1" x14ac:dyDescent="0.25">
      <c r="A35" s="26" t="s">
        <v>39</v>
      </c>
      <c r="B35" s="26"/>
      <c r="C35" s="27">
        <f>SUM(C34,C31,C28,C23,C19,C9)</f>
        <v>179143.27</v>
      </c>
      <c r="D35" s="33">
        <f t="shared" ref="D35:E35" si="4">SUM(D34,D31,D28,D23,D19,D9)</f>
        <v>74626</v>
      </c>
      <c r="E35" s="33">
        <f t="shared" si="4"/>
        <v>39630.771999999997</v>
      </c>
      <c r="F35" s="34">
        <f>D35/C35</f>
        <v>0.41657160774166957</v>
      </c>
      <c r="G35" s="34">
        <f>E35/C35</f>
        <v>0.22122389526550454</v>
      </c>
    </row>
    <row r="36" spans="1:7" ht="19.5" customHeight="1" x14ac:dyDescent="0.25">
      <c r="B36" s="25"/>
      <c r="C36" s="28"/>
    </row>
    <row r="37" spans="1:7" ht="19.5" customHeight="1" x14ac:dyDescent="0.25">
      <c r="C37" s="1"/>
    </row>
    <row r="38" spans="1:7" ht="19.5" customHeight="1" x14ac:dyDescent="0.25">
      <c r="C38" s="1"/>
      <c r="E38" s="35" t="s">
        <v>41</v>
      </c>
    </row>
    <row r="39" spans="1:7" ht="19.5" customHeight="1" x14ac:dyDescent="0.25">
      <c r="C39" s="1"/>
    </row>
    <row r="40" spans="1:7" ht="19.5" customHeight="1" x14ac:dyDescent="0.25">
      <c r="C40" s="1"/>
    </row>
    <row r="41" spans="1:7" ht="19.5" customHeight="1" x14ac:dyDescent="0.25">
      <c r="C41" s="1"/>
    </row>
  </sheetData>
  <mergeCells count="6">
    <mergeCell ref="A32:A33"/>
    <mergeCell ref="A3:A8"/>
    <mergeCell ref="A10:A16"/>
    <mergeCell ref="A20:A22"/>
    <mergeCell ref="A24:A27"/>
    <mergeCell ref="A29:A30"/>
  </mergeCells>
  <conditionalFormatting sqref="D9:E9 D19:E19 D23:E23 D28:E28 D31:E31 D34:E34 C3:C34">
    <cfRule type="cellIs" dxfId="1" priority="5" operator="notEqual">
      <formula>#REF!</formula>
    </cfRule>
  </conditionalFormatting>
  <conditionalFormatting sqref="C36">
    <cfRule type="cellIs" dxfId="0" priority="1" operator="notEqual">
      <formula>#REF!</formula>
    </cfRule>
  </conditionalFormatting>
  <dataValidations count="1">
    <dataValidation type="decimal" allowBlank="1" showInputMessage="1" showErrorMessage="1" sqref="C37:C40">
      <formula1>0</formula1>
      <formula2>100000</formula2>
    </dataValidation>
  </dataValidations>
  <pageMargins left="0.70866141732283472" right="0.70866141732283472" top="0.42708333333333331" bottom="0.4656862745098039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Prezentace</vt:lpstr>
      <vt:lpstr>Prezentace!Oblast_tisku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Jaroslava Pomothyova</dc:creator>
  <cp:lastModifiedBy>Římská Helena</cp:lastModifiedBy>
  <cp:lastPrinted>2022-08-30T11:25:49Z</cp:lastPrinted>
  <dcterms:created xsi:type="dcterms:W3CDTF">2015-06-05T18:19:34Z</dcterms:created>
  <dcterms:modified xsi:type="dcterms:W3CDTF">2022-09-07T14:11:22Z</dcterms:modified>
</cp:coreProperties>
</file>